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039" documentId="120_S{2AC9BD13-BADA-5192-A53E-5A8FF88502F6}" xr6:coauthVersionLast="47" xr6:coauthVersionMax="47" xr10:uidLastSave="{D77C8BC9-A8CC-41D0-A9FF-DE784067EC1B}"/>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<sst xmlns="http://schemas.openxmlformats.org/spreadsheetml/2006/main" count="180285" uniqueCount="39126">
  <si>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</si>
  <si>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</si>
  <si>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</si>
  <si>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</si>
  <si>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</si>
  <si>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</si>
  <si>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</si>
  <si>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</si>
  <si>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</si>
  <si>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</si>
  <si>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</si>
  <si>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</si>
  <si>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</si>
  <si>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</si>
  <si>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</si>
  <si>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</si>
  <si>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</si>
  <si>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</si>
  <si>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</si>
  <si>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</si>
  <si>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</si>
  <si>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</si>
  <si>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</si>
  <si>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</si>
  <si>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</si>
  <si>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</si>
  <si>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</si>
  <si>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</si>
  <si>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</si>
  <si>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</si>
  <si>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</si>
  <si>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</si>
  <si>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</si>
  <si>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</si>
  <si>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</si>
  <si>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</si>
  <si>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</si>
  <si>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</si>
  <si>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</si>
  <si>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</si>
  <si>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</si>
  <si>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</si>
  <si>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</si>
  <si>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</si>
  <si>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</si>
  <si>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</si>
  <si>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</si>
  <si>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</si>
  <si>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</si>
  <si>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</si>
  <si>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</si>
  <si>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</si>
  <si>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</si>
  <si>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</si>
  <si>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</si>
  <si>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</si>
  <si>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</si>
  <si>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</si>
  <si>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</si>
  <si>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</si>
  <si>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</si>
  <si>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</si>
  <si>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</si>
  <si>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</si>
  <si>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</si>
  <si>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</si>
  <si>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</si>
  <si>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</si>
  <si>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</si>
  <si>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</si>
  <si>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</si>
  <si>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</si>
  <si>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</si>
  <si>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</si>
  <si>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</si>
  <si>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</si>
  <si>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</si>
  <si>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</si>
  <si>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</si>
  <si>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</si>
  <si>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</si>
  <si>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</si>
  <si>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</si>
  <si>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</si>
  <si>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</si>
  <si>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</si>
  <si>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</si>
  <si>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</si>
  <si>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</si>
  <si>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</si>
  <si>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</si>
  <si>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</si>
  <si>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</si>
  <si>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</si>
  <si>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</si>
  <si>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</si>
  <si>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</si>
  <si>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</si>
  <si>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</si>
  <si>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</si>
  <si>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</si>
  <si>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</si>
  <si>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</si>
  <si>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</si>
  <si>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</si>
  <si>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</si>
  <si>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</si>
  <si>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</si>
  <si>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</si>
  <si>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</si>
  <si>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</si>
  <si>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</si>
  <si>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</si>
  <si>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</si>
  <si>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</si>
  <si>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</si>
  <si>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</si>
  <si>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</si>
  <si>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</si>
  <si>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</si>
  <si>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</si>
  <si>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</si>
  <si>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</si>
  <si>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</si>
  <si>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</si>
  <si>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</si>
  <si>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</si>
  <si>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</si>
  <si>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</si>
  <si>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</si>
  <si>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</si>
  <si>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</si>
  <si>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</si>
  <si>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</si>
  <si>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</si>
  <si>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</si>
  <si>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</si>
  <si>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</si>
  <si>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</si>
  <si>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</si>
  <si>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</si>
  <si>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</si>
  <si>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</si>
  <si>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</si>
  <si>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</si>
  <si>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</si>
  <si>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</si>
  <si>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</si>
  <si>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</si>
  <si>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</si>
  <si>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</si>
  <si>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</si>
  <si>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</si>
  <si>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</si>
  <si>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</si>
  <si>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</si>
  <si>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</si>
  <si>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</si>
  <si>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</si>
  <si>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</si>
  <si>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</si>
  <si>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</si>
  <si>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</si>
  <si>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</si>
  <si>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</si>
  <si>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</si>
  <si>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</si>
  <si>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</si>
  <si>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</si>
  <si>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</si>
  <si>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</si>
  <si>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</si>
  <si>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</si>
  <si>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</si>
  <si>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</si>
  <si>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</si>
  <si>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</si>
  <si>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</si>
  <si>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</si>
  <si>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</si>
  <si>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</si>
  <si>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</si>
  <si>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</si>
  <si>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</si>
  <si>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</si>
  <si>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</si>
  <si>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</si>
  <si>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</si>
  <si>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</si>
  <si>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</si>
  <si>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</si>
  <si>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</si>
  <si>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</si>
  <si>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</si>
  <si>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</si>
  <si>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</si>
  <si>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</si>
  <si>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</si>
  <si>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</si>
  <si>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</si>
  <si>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</si>
  <si>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</si>
  <si>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</si>
  <si>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</si>
  <si>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</si>
  <si>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</si>
  <si>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</si>
  <si>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</si>
  <si>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</si>
  <si>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</si>
  <si>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</si>
  <si>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</si>
  <si>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</si>
  <si>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</si>
  <si>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</si>
  <si>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</si>
  <si>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</si>
  <si>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</si>
  <si>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</si>
  <si>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</si>
  <si>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</si>
  <si>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</si>
  <si>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</si>
  <si>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</si>
  <si>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</si>
  <si>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</si>
  <si>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</si>
  <si>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</si>
  <si>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</si>
  <si>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</si>
  <si>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</si>
  <si>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</si>
  <si>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</si>
  <si>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</si>
  <si>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</si>
  <si>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</si>
  <si>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</si>
  <si>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</si>
  <si>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</si>
  <si>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</si>
  <si>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</si>
  <si>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</si>
  <si>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</si>
  <si>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</si>
  <si>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</si>
  <si>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</si>
  <si>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</si>
  <si>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</si>
  <si>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</si>
  <si>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</si>
  <si>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</si>
  <si>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</si>
  <si>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</si>
  <si>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</si>
  <si>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</si>
  <si>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</si>
  <si>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</si>
  <si>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</si>
  <si>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</si>
  <si>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</si>
  <si>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</si>
  <si>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</si>
  <si>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</si>
  <si>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</si>
  <si>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</si>
  <si>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</si>
  <si>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</si>
  <si>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</si>
  <si>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</si>
  <si>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</si>
  <si>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</si>
  <si>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</si>
  <si>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</si>
  <si>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</si>
  <si>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</si>
  <si>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</si>
  <si>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</si>
  <si>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</si>
  <si>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</si>
  <si>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</si>
  <si>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</si>
  <si>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</si>
  <si>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</si>
  <si>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</si>
  <si>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</si>
  <si>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</si>
  <si>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</si>
  <si>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</si>
  <si>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</si>
  <si>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</si>
  <si>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</si>
  <si>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</si>
  <si>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</si>
  <si>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</si>
  <si>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</si>
  <si>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</si>
  <si>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</si>
  <si>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</si>
  <si>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</si>
  <si>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</si>
  <si>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</si>
  <si>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</si>
  <si>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</si>
  <si>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</si>
  <si>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</si>
  <si>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</si>
  <si>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</si>
  <si>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</si>
  <si>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</si>
  <si>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</si>
  <si>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</si>
  <si>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</si>
  <si>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</si>
  <si>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</si>
  <si>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</si>
  <si>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</si>
  <si>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</si>
  <si>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</si>
  <si>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</si>
  <si>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</si>
  <si>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</si>
  <si>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</si>
  <si>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</si>
  <si>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</si>
  <si>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</si>
  <si>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</si>
  <si>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</si>
  <si>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</si>
  <si>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</si>
  <si>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</si>
  <si>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</si>
  <si>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</si>
  <si>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</si>
  <si>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</si>
  <si>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</si>
  <si>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</si>
  <si>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</si>
  <si>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</si>
  <si>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</si>
  <si>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</si>
  <si>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</si>
  <si>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</si>
  <si>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</si>
  <si>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</si>
  <si>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</si>
  <si>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</si>
  <si>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</si>
  <si>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</si>
  <si>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</si>
  <si>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</si>
  <si>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</si>
  <si>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</si>
  <si>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</si>
  <si>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</si>
  <si>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</si>
  <si>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</si>
  <si>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</si>
  <si>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</si>
  <si>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</si>
  <si>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</si>
  <si>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</si>
  <si>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</si>
  <si>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</si>
  <si>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</si>
  <si>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</si>
  <si>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</si>
  <si>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</si>
  <si>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</si>
  <si>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</si>
  <si>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</si>
  <si>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</si>
  <si>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</si>
  <si>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</si>
  <si>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</si>
  <si>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</si>
  <si>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</si>
  <si>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</si>
  <si>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</si>
  <si>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</si>
  <si>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</si>
  <si>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</si>
  <si>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</si>
  <si>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</si>
  <si>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</si>
  <si>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</si>
  <si>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</si>
  <si>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</si>
  <si>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</si>
  <si>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</si>
  <si>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</si>
  <si>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</si>
  <si>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</si>
  <si>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</si>
  <si>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</si>
  <si>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</si>
  <si>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</si>
  <si>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</si>
  <si>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</si>
  <si>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</si>
  <si>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</si>
  <si>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</si>
  <si>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</si>
  <si>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</si>
  <si>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</si>
  <si>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</si>
  <si>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</si>
  <si>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</si>
  <si>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</si>
  <si>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</si>
  <si>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</si>
  <si>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</si>
  <si>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</si>
  <si>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</si>
  <si>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</si>
  <si>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</si>
  <si>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</si>
  <si>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</si>
  <si>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</si>
  <si>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</si>
  <si>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</si>
  <si>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</si>
  <si>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</si>
  <si>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</si>
  <si>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</si>
  <si>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</si>
  <si>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</si>
  <si>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</si>
  <si>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</si>
  <si>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</si>
  <si>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</si>
  <si>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</si>
  <si>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</si>
  <si>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</si>
  <si>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</si>
  <si>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</si>
  <si>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</si>
  <si>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</si>
  <si>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</si>
  <si>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</si>
  <si>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</si>
  <si>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</si>
  <si>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</si>
  <si>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</si>
  <si>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</si>
  <si>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</si>
  <si>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</si>
  <si>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</si>
  <si>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</si>
  <si>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</si>
  <si>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</si>
  <si>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</si>
  <si>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</si>
  <si>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</si>
  <si>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</si>
  <si>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</si>
  <si>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</si>
  <si>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</si>
  <si>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</si>
  <si>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</si>
  <si>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</si>
  <si>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</si>
  <si>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</si>
  <si>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</si>
  <si>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</si>
  <si>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</si>
  <si>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</si>
  <si>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</si>
  <si>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</si>
  <si>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</si>
  <si>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</si>
  <si>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</si>
  <si>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</si>
  <si>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</si>
  <si>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</si>
  <si>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</si>
  <si>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</si>
  <si>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</si>
  <si>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</si>
  <si>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</si>
  <si>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</si>
  <si>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</si>
  <si>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</si>
  <si>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</si>
  <si>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</si>
  <si>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</si>
  <si>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</si>
  <si>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</si>
  <si>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</si>
  <si>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</si>
  <si>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</si>
  <si>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</si>
  <si>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</si>
  <si>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</si>
  <si>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</si>
  <si>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</si>
  <si>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</si>
  <si>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</si>
  <si>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</si>
  <si>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</si>
  <si>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</si>
  <si>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</si>
  <si>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</si>
  <si>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</si>
  <si>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</si>
  <si>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</si>
  <si>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</si>
  <si>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</si>
  <si>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</si>
  <si>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</si>
  <si>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</si>
  <si>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</si>
  <si>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</si>
  <si>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</si>
  <si>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</si>
  <si>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</si>
  <si>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</si>
  <si>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</si>
  <si>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</si>
  <si>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</si>
  <si>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</si>
  <si>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</si>
  <si>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</si>
  <si>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</si>
  <si>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</si>
  <si>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</si>
  <si>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</si>
  <si>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</si>
  <si>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</si>
  <si>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</si>
  <si>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</si>
  <si>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</si>
  <si>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</si>
  <si>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</si>
  <si>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</si>
  <si>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</si>
  <si>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</si>
  <si>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</si>
  <si>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</si>
  <si>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</si>
  <si>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</si>
  <si>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</si>
  <si>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</si>
  <si>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</si>
  <si>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</si>
  <si>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</si>
  <si>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</si>
  <si>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</si>
  <si>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</si>
  <si>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</si>
  <si>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</si>
  <si>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</si>
  <si>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</si>
  <si>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</si>
  <si>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</si>
  <si>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</si>
  <si>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</si>
  <si>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</si>
  <si>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</si>
  <si>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</si>
  <si>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</si>
  <si>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</si>
  <si>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</si>
  <si>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</si>
  <si>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</si>
  <si>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</si>
  <si>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</si>
  <si>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</si>
  <si>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</si>
  <si>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</si>
  <si>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</si>
  <si>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</si>
  <si>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</si>
  <si>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</si>
  <si>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</si>
  <si>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</si>
  <si>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</si>
  <si>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</si>
  <si>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</si>
  <si>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</si>
  <si>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</si>
  <si>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</si>
  <si>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</si>
  <si>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</si>
  <si>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</si>
  <si>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</si>
  <si>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</si>
  <si>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</si>
  <si>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</si>
  <si>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</si>
  <si>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</si>
  <si>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</si>
  <si>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</si>
  <si>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</si>
  <si>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</si>
  <si>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</si>
  <si>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</si>
  <si>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</si>
  <si>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</si>
  <si>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</si>
  <si>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</si>
  <si>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</si>
  <si>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</si>
  <si>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</si>
  <si>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</si>
  <si>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</si>
  <si>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</si>
  <si>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</si>
  <si>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</si>
  <si>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</si>
  <si>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</si>
  <si>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</si>
  <si>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</si>
  <si>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</si>
  <si>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</si>
  <si>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</si>
  <si>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</si>
  <si>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</si>
  <si>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</si>
  <si>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</si>
  <si>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</si>
  <si>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</si>
  <si>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</si>
  <si>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</si>
  <si>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</si>
  <si>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</si>
  <si>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</si>
  <si>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</si>
  <si>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</si>
  <si>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</si>
  <si>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</si>
  <si>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</si>
  <si>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</si>
  <si>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</si>
  <si>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</si>
  <si>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</si>
  <si>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</si>
  <si>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</si>
  <si>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</si>
  <si>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</si>
  <si>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</si>
  <si>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</si>
  <si>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</si>
  <si>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</si>
  <si>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</si>
  <si>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</si>
  <si>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</si>
  <si>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</si>
  <si>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</si>
  <si>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</si>
  <si>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</si>
  <si>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</si>
  <si>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</si>
  <si>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</si>
  <si>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</si>
  <si>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</si>
  <si>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</si>
  <si>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</si>
  <si>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</si>
  <si>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</si>
  <si>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</si>
  <si>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</si>
  <si>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</si>
  <si>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</si>
  <si>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</si>
  <si>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</si>
  <si>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</si>
  <si>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</si>
  <si>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</si>
  <si>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</si>
  <si>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</si>
  <si>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</si>
  <si>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</si>
  <si>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</si>
  <si>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</si>
  <si>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</si>
  <si>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</si>
  <si>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</si>
  <si>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</si>
  <si>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</si>
  <si>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</si>
  <si>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</si>
  <si>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</si>
  <si>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</si>
  <si>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</si>
  <si>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</si>
  <si>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</si>
  <si>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</si>
  <si>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</si>
  <si>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</si>
  <si>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</si>
  <si>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</si>
  <si>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</si>
  <si>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</si>
  <si>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</si>
  <si>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</si>
  <si>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</si>
  <si>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</si>
  <si>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</si>
  <si>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</si>
  <si>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</si>
  <si>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</si>
  <si>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</si>
  <si>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</si>
  <si>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</si>
  <si>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</si>
  <si>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</si>
  <si>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</si>
  <si>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</si>
  <si>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</si>
  <si>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</si>
  <si>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</si>
  <si>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</si>
  <si>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</si>
  <si>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</si>
  <si>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</si>
  <si>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</si>
  <si>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</si>
  <si>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</si>
  <si>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</si>
  <si>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</si>
  <si>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</si>
  <si>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</si>
  <si>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</si>
  <si>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</si>
  <si>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</si>
  <si>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</si>
  <si>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</si>
  <si>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</si>
  <si>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</si>
  <si>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</si>
  <si>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</si>
  <si>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</si>
  <si>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</si>
  <si>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</si>
  <si>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</si>
  <si>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</si>
  <si>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</si>
  <si>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</si>
  <si>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</si>
  <si>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</si>
  <si>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</si>
  <si>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</si>
  <si>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</si>
  <si>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</si>
  <si>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</si>
  <si>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</si>
  <si>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</si>
  <si>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</si>
  <si>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</si>
  <si>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</si>
  <si>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</si>
  <si>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</si>
  <si>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</si>
  <si>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</si>
  <si>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</si>
  <si>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</si>
  <si>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</si>
  <si>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</si>
  <si>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</si>
  <si>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</si>
  <si>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</si>
  <si>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</si>
  <si>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</si>
  <si>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</si>
  <si>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</si>
  <si>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</si>
  <si>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</si>
  <si>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</si>
  <si>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</si>
  <si>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</si>
  <si>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</si>
  <si>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</si>
  <si>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</si>
  <si>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</si>
  <si>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</si>
  <si>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</si>
  <si>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</si>
  <si>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</si>
  <si>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</si>
  <si>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</si>
  <si>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</si>
  <si>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</si>
  <si>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</si>
  <si>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</si>
  <si>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</si>
  <si>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</si>
  <si>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</si>
  <si>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</si>
  <si>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</si>
  <si>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</si>
  <si>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</si>
  <si>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</si>
  <si>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</si>
  <si>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</si>
  <si>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</si>
  <si>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</si>
  <si>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</si>
  <si>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</si>
  <si>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</si>
  <si>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</si>
  <si>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</si>
  <si>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</si>
  <si>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</si>
  <si>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</si>
  <si>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</si>
  <si>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</si>
  <si>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</si>
  <si>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</si>
  <si>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</si>
  <si>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</si>
  <si>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</si>
  <si>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</si>
  <si>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</si>
  <si>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</si>
  <si>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</si>
  <si>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</si>
  <si>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</si>
  <si>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</si>
  <si>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</si>
  <si>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</si>
  <si>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</si>
  <si>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</si>
  <si>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</si>
  <si>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</si>
  <si>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</si>
  <si>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</si>
  <si>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</si>
  <si>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</si>
  <si>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</si>
  <si>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</si>
  <si>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</si>
  <si>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</si>
  <si>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</si>
  <si>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</si>
  <si>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</si>
  <si>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</si>
  <si>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</si>
  <si>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</si>
  <si>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</si>
  <si>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</si>
  <si>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</si>
  <si>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</si>
  <si>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</si>
  <si>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</si>
  <si>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</si>
  <si>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</si>
  <si>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</si>
  <si>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</si>
  <si>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</si>
  <si>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</si>
  <si>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</si>
  <si>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</si>
  <si>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</si>
  <si>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</si>
  <si>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</si>
  <si>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</si>
  <si>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</si>
  <si>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</si>
  <si>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</si>
  <si>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</si>
  <si>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</si>
  <si>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</si>
  <si>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</si>
  <si>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</si>
  <si>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</si>
  <si>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</si>
  <si>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</si>
  <si>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</si>
  <si>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</si>
  <si>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</si>
  <si>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</si>
  <si>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</si>
  <si>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</si>
  <si>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</si>
  <si>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</si>
  <si>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</si>
  <si>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</si>
  <si>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</si>
  <si>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</si>
  <si>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</si>
  <si>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</si>
  <si>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</si>
  <si>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</si>
  <si>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</si>
  <si>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</si>
  <si>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</si>
  <si>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</si>
  <si>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</si>
  <si>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</si>
  <si>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</si>
  <si>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</si>
  <si>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</si>
  <si>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</si>
  <si>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</si>
  <si>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</si>
  <si>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</si>
  <si>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</si>
  <si>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</si>
  <si>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</si>
  <si>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</si>
  <si>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</si>
  <si>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</si>
  <si>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</si>
  <si>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</si>
  <si>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</si>
  <si>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</si>
  <si>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</si>
  <si>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</si>
  <si>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</si>
  <si>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</si>
  <si>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</si>
  <si>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</si>
  <si>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</si>
  <si>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</si>
  <si>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</si>
  <si>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</si>
  <si>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</si>
  <si>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</si>
  <si>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</si>
  <si>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</si>
  <si>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</si>
  <si>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</si>
  <si>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</si>
  <si>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</si>
  <si>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</si>
  <si>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</si>
  <si>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</si>
  <si>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</si>
  <si>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</si>
  <si>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</si>
  <si>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</si>
  <si>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</si>
  <si>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</si>
  <si>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</si>
  <si>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</si>
  <si>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</si>
  <si>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</si>
  <si>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</si>
  <si>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</si>
  <si>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</si>
  <si>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</si>
  <si>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</si>
  <si>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</si>
  <si>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</si>
  <si>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</si>
  <si>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</si>
  <si>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</si>
  <si>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</si>
  <si>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</si>
  <si>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</si>
  <si>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</si>
  <si>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</si>
  <si>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</si>
  <si>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</si>
  <si>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</si>
  <si>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</si>
  <si>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</si>
  <si>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</si>
  <si>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</si>
  <si>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</si>
  <si>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</si>
  <si>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</si>
  <si>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</si>
  <si>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</si>
  <si>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</si>
  <si>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</si>
  <si>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</si>
  <si>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</si>
  <si>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</si>
  <si>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</si>
  <si>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</si>
  <si>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</si>
  <si>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</si>
  <si>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</si>
  <si>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</si>
  <si>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</si>
  <si>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</si>
  <si>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</si>
  <si>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</si>
  <si>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</si>
  <si>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</si>
  <si>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</si>
  <si>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</si>
  <si>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</si>
  <si>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</si>
  <si>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</si>
  <si>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</si>
  <si>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</si>
  <si>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</si>
  <si>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</si>
  <si>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</si>
  <si>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</si>
  <si>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</si>
  <si>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</si>
  <si>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</si>
  <si>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</si>
  <si>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</si>
  <si>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</si>
  <si>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</si>
  <si>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</si>
  <si>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</si>
  <si>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</si>
  <si>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</si>
  <si>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</si>
  <si>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</si>
  <si>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</si>
  <si>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</si>
  <si>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</si>
  <si>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</si>
  <si>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</si>
  <si>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</si>
  <si>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</si>
  <si>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</si>
  <si>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</si>
  <si>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</si>
  <si>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</si>
  <si>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</si>
  <si>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</si>
  <si>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</si>
  <si>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</si>
  <si>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</si>
  <si>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</si>
  <si>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</si>
  <si>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</si>
  <si>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</si>
  <si>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</si>
  <si>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</si>
  <si>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</si>
  <si>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</si>
  <si>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</si>
  <si>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</si>
  <si>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</si>
  <si>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</si>
  <si>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</si>
  <si>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</si>
  <si>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</si>
  <si>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</si>
  <si>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</si>
  <si>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</si>
  <si>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</si>
  <si>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</si>
  <si>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</si>
  <si>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</si>
  <si>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</si>
  <si>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</si>
  <si>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</si>
  <si>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</si>
  <si>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</si>
  <si>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</si>
  <si>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</si>
  <si>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</si>
  <si>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</si>
  <si>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</si>
  <si>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</si>
  <si>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</si>
  <si>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</si>
  <si>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</si>
  <si>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</si>
  <si>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</si>
  <si>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</si>
  <si>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</si>
  <si>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</si>
  <si>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</si>
  <si>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</si>
  <si>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</si>
  <si>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</si>
  <si>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</si>
  <si>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</si>
  <si>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</si>
  <si>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</si>
  <si>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</si>
  <si>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</si>
  <si>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</si>
  <si>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</si>
  <si>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</si>
  <si>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</si>
  <si>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</si>
  <si>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</si>
  <si>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</si>
  <si>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</si>
  <si>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</si>
  <si>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</si>
  <si>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</si>
  <si>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</si>
  <si>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</si>
  <si>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</si>
  <si>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</si>
  <si>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</si>
  <si>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</si>
  <si>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</si>
  <si>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</si>
  <si>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</si>
  <si>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</si>
  <si>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</si>
  <si>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</si>
  <si>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</si>
  <si>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</si>
  <si>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</si>
  <si>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</si>
  <si>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</si>
  <si>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</si>
  <si>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</si>
  <si>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</si>
  <si>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</si>
  <si>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</si>
  <si>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</si>
  <si>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</si>
  <si>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</si>
  <si>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</si>
  <si>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</si>
  <si>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</si>
  <si>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</si>
  <si>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</si>
  <si>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</si>
  <si>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</si>
  <si>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</si>
  <si>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</si>
  <si>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</si>
  <si>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</si>
  <si>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</si>
  <si>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</si>
  <si>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</si>
  <si>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</si>
  <si>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</si>
  <si>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</si>
  <si>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</si>
  <si>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</si>
  <si>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</si>
  <si>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</si>
  <si>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</si>
  <si>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</si>
  <si>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</si>
  <si>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</si>
  <si>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</si>
  <si>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</si>
  <si>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</si>
  <si>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</si>
  <si>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</si>
  <si>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</si>
  <si>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</si>
  <si>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</si>
  <si>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</si>
  <si>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</si>
  <si>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</si>
  <si>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</si>
  <si>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</si>
  <si>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</si>
  <si>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</si>
  <si>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</si>
  <si>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</si>
  <si>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</si>
  <si>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</si>
  <si>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</si>
  <si>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</si>
  <si>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</si>
  <si>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</si>
  <si>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</si>
  <si>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</si>
  <si>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</si>
  <si>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</si>
  <si>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</si>
  <si>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</si>
  <si>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</si>
  <si>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</si>
  <si>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</si>
  <si>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</si>
  <si>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</si>
  <si>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</si>
  <si>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</si>
  <si>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</si>
  <si>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</si>
  <si>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</si>
  <si>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</si>
  <si>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</si>
  <si>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</si>
  <si>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</si>
  <si>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</si>
  <si>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</si>
  <si>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</si>
  <si>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</si>
  <si>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</si>
  <si>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</si>
  <si>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</si>
  <si>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</si>
  <si>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</si>
  <si>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</si>
  <si>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</si>
  <si>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</si>
  <si>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</si>
  <si>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</si>
  <si>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</si>
  <si>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</si>
  <si>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</si>
  <si>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</si>
  <si>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</si>
  <si>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</si>
  <si>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</si>
  <si>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</si>
  <si>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</si>
  <si>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</si>
  <si>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</si>
  <si>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</si>
  <si>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</si>
  <si>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</si>
  <si>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</si>
  <si>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</si>
  <si>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</si>
  <si>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</si>
  <si>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</si>
  <si>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</si>
  <si>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</si>
  <si>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</si>
  <si>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</si>
  <si>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</si>
  <si>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</si>
  <si>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</si>
  <si>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</si>
  <si>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</si>
  <si>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</si>
  <si>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</si>
  <si>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</si>
  <si>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</si>
  <si>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</si>
  <si>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</si>
  <si>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</si>
  <si>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</si>
  <si>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</si>
  <si>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</si>
  <si>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</si>
  <si>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</si>
  <si>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</si>
  <si>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</si>
  <si>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</si>
  <si>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</si>
  <si>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</si>
  <si>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</si>
  <si>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</si>
  <si>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</si>
  <si>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</si>
  <si>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</si>
  <si>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</si>
  <si>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</si>
  <si>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</si>
  <si>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</si>
  <si>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</si>
  <si>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</si>
  <si>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</si>
  <si>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</si>
  <si>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</si>
  <si>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</si>
  <si>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</si>
  <si>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</si>
  <si>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</si>
  <si>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</si>
  <si>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</si>
  <si>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</si>
  <si>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</si>
  <si>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</si>
  <si>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</si>
  <si>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</si>
  <si>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</si>
  <si>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</si>
  <si>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</si>
  <si>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</si>
  <si>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</si>
  <si>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</si>
  <si>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</si>
  <si>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</si>
  <si>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</si>
  <si>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</si>
  <si>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</si>
  <si>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</si>
  <si>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</si>
  <si>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</si>
  <si>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</si>
  <si>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</si>
  <si>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</si>
  <si>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</si>
  <si>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</si>
  <si>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</si>
  <si>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</si>
  <si>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</si>
  <si>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</si>
  <si>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</si>
  <si>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</si>
  <si>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</si>
  <si>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</si>
  <si>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</si>
  <si>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</si>
  <si>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</si>
  <si>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</si>
  <si>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</si>
  <si>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</si>
  <si>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</si>
  <si>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</si>
  <si>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</si>
  <si>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</si>
  <si>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</si>
  <si>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</si>
  <si>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</si>
  <si>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</si>
  <si>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</si>
  <si>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</si>
  <si>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</si>
  <si>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</si>
  <si>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</si>
  <si>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</si>
  <si>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</si>
  <si>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</si>
  <si>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</si>
  <si>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</si>
  <si>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</si>
  <si>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</si>
  <si>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</si>
  <si>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</si>
  <si>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</si>
  <si>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</si>
  <si>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</si>
  <si>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</si>
  <si>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</si>
  <si>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</si>
  <si>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</si>
  <si>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</si>
  <si>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</si>
  <si>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</si>
  <si>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</si>
  <si>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</si>
  <si>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</si>
  <si>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</si>
  <si>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</si>
  <si>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</si>
  <si>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</si>
  <si>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</si>
  <si>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</si>
  <si>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</si>
  <si>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</si>
  <si>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</si>
  <si>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</si>
  <si>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</si>
  <si>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</si>
  <si>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</si>
  <si>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</si>
  <si>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</si>
  <si>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</si>
  <si>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</si>
  <si>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</si>
  <si>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</si>
  <si>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</si>
  <si>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</si>
  <si>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</si>
  <si>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</si>
  <si>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</si>
  <si>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</si>
  <si>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</si>
  <si>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</si>
  <si>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</si>
  <si>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</si>
  <si>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</si>
  <si>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</si>
  <si>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</si>
  <si>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</si>
  <si>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</si>
  <si>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</si>
  <si>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</si>
  <si>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</si>
  <si>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</si>
  <si>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</si>
  <si>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</si>
  <si>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</si>
  <si>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</si>
  <si>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</si>
  <si>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</si>
  <si>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</si>
  <si>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</si>
  <si>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</si>
  <si>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</si>
  <si>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</si>
  <si>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</si>
  <si>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</si>
  <si>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</si>
  <si>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</si>
  <si>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</si>
  <si>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</si>
  <si>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</si>
  <si>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</si>
  <si>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</si>
  <si>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</si>
  <si>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</si>
  <si>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</si>
  <si>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</si>
  <si>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</si>
  <si>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</si>
  <si>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</si>
  <si>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</si>
  <si>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</si>
  <si>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</si>
  <si>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</si>
  <si>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</si>
  <si>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</si>
  <si>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</si>
  <si>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</si>
  <si>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</si>
  <si>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</si>
  <si>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</si>
  <si>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</si>
  <si>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</si>
  <si>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</si>
  <si>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</si>
  <si>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</si>
  <si>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</si>
  <si>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</si>
  <si>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</si>
  <si>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</si>
  <si>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</si>
  <si>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</si>
  <si>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</si>
  <si>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</si>
  <si>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</si>
  <si>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</si>
  <si>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</si>
  <si>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</si>
  <si>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</si>
  <si>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</si>
  <si>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</si>
  <si>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</si>
  <si>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</si>
  <si>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</si>
  <si>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</si>
  <si>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</si>
  <si>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</si>
  <si>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</si>
  <si>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</si>
  <si>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</si>
  <si>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</si>
  <si>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</si>
  <si>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</si>
  <si>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</si>
  <si>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</si>
  <si>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</si>
  <si>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</si>
  <si>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</si>
  <si>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</si>
  <si>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</si>
  <si>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</si>
  <si>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</si>
  <si>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</si>
  <si>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</si>
  <si>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</si>
  <si>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</si>
  <si>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</si>
  <si>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</si>
  <si>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</si>
  <si>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</si>
  <si>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</si>
  <si>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</si>
  <si>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</si>
  <si>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</si>
  <si>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</si>
  <si>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</si>
  <si>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</si>
  <si>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</si>
  <si>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</si>
  <si>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</si>
  <si>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</si>
  <si>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</si>
  <si>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</si>
  <si>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</si>
  <si>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</si>
  <si>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</si>
  <si>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</si>
  <si>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</si>
  <si>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</si>
  <si>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</si>
  <si>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</si>
  <si>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</si>
  <si>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</si>
  <si>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</si>
  <si>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</si>
  <si>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</si>
  <si>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</si>
  <si>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</si>
  <si>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</si>
  <si>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</si>
  <si>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</si>
  <si>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</si>
  <si>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</si>
  <si>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</si>
  <si>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</si>
  <si>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</si>
  <si>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</si>
  <si>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</si>
  <si>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</si>
  <si>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</si>
  <si>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</si>
  <si>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</si>
  <si>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</si>
  <si>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</si>
  <si>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</si>
  <si>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</si>
  <si>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</si>
  <si>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</si>
  <si>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</si>
  <si>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</si>
  <si>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</si>
  <si>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</si>
  <si>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</si>
  <si>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</si>
  <si>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</si>
  <si>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</si>
  <si>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</si>
  <si>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</si>
  <si>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</si>
  <si>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</si>
  <si>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</si>
  <si>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</si>
  <si>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</si>
  <si>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</si>
  <si>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</si>
  <si>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</si>
  <si>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</si>
  <si>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</si>
  <si>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</si>
  <si>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</si>
  <si>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</si>
  <si>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</si>
  <si>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</si>
  <si>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</si>
  <si>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</si>
  <si>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</si>
  <si>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</si>
  <si>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</si>
  <si>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</si>
  <si>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</si>
  <si>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</si>
  <si>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</si>
  <si>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</si>
  <si>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</si>
  <si>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</si>
  <si>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</si>
  <si>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</si>
  <si>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</si>
  <si>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</si>
  <si>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</si>
  <si>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</si>
  <si>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</si>
  <si>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</si>
  <si>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</si>
  <si>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</si>
  <si>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</si>
  <si>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</si>
  <si>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</si>
  <si>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</si>
  <si>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</si>
  <si>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</si>
  <si>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</si>
  <si>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</si>
  <si>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</si>
  <si>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</si>
  <si>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</si>
  <si>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</si>
  <si>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</si>
  <si>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</si>
  <si>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</si>
  <si>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</si>
  <si>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</si>
  <si>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</si>
  <si>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</si>
  <si>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</si>
  <si>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</si>
  <si>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</si>
  <si>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</si>
  <si>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</si>
  <si>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</si>
  <si>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</si>
  <si>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</si>
  <si>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</si>
  <si>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</si>
  <si>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</si>
  <si>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</si>
  <si>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</si>
  <si>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</si>
  <si>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</si>
  <si>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</si>
  <si>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</si>
  <si>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</si>
  <si>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</si>
  <si>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</si>
  <si>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</si>
  <si>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</si>
  <si>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</si>
  <si>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</si>
  <si>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</si>
  <si>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</si>
  <si>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</si>
  <si>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</si>
  <si>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</si>
  <si>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</si>
  <si>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</si>
  <si>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</si>
  <si>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</si>
  <si>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</si>
  <si>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</si>
  <si>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</si>
  <si>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</si>
  <si>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</si>
  <si>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</si>
  <si>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</si>
  <si>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</si>
  <si>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</si>
  <si>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</si>
  <si>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</si>
  <si>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</si>
  <si>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</si>
  <si>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</si>
  <si>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</si>
  <si>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</si>
  <si>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</si>
  <si>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</si>
  <si>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</si>
  <si>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</si>
  <si>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</si>
  <si>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</si>
  <si>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</si>
  <si>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</si>
  <si>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</si>
  <si>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</si>
  <si>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</si>
  <si>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</si>
  <si>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</si>
  <si>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</si>
  <si>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</si>
  <si>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</si>
  <si>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</si>
  <si>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</si>
  <si>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</si>
  <si>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</si>
  <si>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</si>
  <si>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</si>
  <si>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</si>
  <si>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</si>
  <si>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</si>
  <si>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</si>
  <si>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</si>
  <si>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</si>
  <si>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</si>
  <si>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</si>
  <si>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</si>
  <si>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</si>
  <si>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</si>
  <si>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</si>
  <si>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</si>
  <si>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</si>
  <si>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</si>
  <si>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</si>
  <si>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</si>
  <si>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</si>
  <si>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</si>
  <si>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</si>
  <si>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</si>
  <si>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</si>
  <si>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</si>
  <si>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</si>
  <si>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</si>
  <si>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</si>
  <si>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</si>
  <si>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</si>
  <si>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</si>
  <si>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</si>
  <si>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</si>
  <si>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</si>
  <si>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</si>
  <si>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</si>
  <si>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</si>
  <si>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</si>
  <si>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</si>
  <si>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</si>
  <si>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</si>
  <si>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</si>
  <si>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</si>
  <si>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</si>
  <si>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</si>
  <si>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</si>
  <si>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</si>
  <si>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</si>
  <si>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</si>
  <si>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</si>
  <si>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</si>
  <si>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</si>
  <si>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</si>
  <si>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</si>
  <si>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</si>
  <si>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</si>
  <si>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</si>
  <si>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</si>
  <si>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</si>
  <si>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</si>
  <si>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</si>
  <si>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</si>
  <si>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</si>
  <si>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</si>
  <si>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</si>
  <si>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</si>
  <si>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</si>
  <si>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</si>
  <si>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</si>
  <si>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</si>
  <si>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</si>
  <si>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</si>
  <si>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</si>
  <si>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</si>
  <si>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</si>
  <si>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</si>
  <si>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</si>
  <si>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</si>
  <si>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</si>
  <si>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</si>
  <si>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</si>
  <si>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</si>
  <si>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</si>
  <si>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</si>
  <si>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</si>
  <si>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</si>
  <si>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</si>
  <si>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</si>
  <si>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</si>
  <si>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</si>
  <si>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</si>
  <si>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</si>
  <si>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</si>
  <si>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</si>
  <si>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</si>
  <si>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</si>
  <si>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</si>
  <si>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</si>
  <si>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</si>
  <si>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</si>
  <si>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</si>
  <si>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</si>
  <si>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</si>
  <si>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</si>
  <si>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</si>
  <si>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</si>
  <si>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</si>
  <si>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</si>
  <si>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</si>
  <si>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</si>
  <si>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</si>
  <si>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</si>
  <si>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</si>
  <si>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</si>
  <si>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</si>
  <si>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</si>
  <si>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</si>
  <si>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</si>
  <si>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</si>
  <si>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</si>
  <si>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</si>
  <si>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</si>
  <si>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</si>
  <si>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</si>
  <si>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</si>
  <si>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</si>
  <si>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</si>
  <si>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</si>
  <si>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</si>
  <si>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</si>
  <si>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</si>
  <si>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</si>
  <si>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</si>
  <si>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</si>
  <si>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</si>
  <si>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</si>
  <si>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</si>
  <si>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</si>
  <si>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</si>
  <si>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</si>
  <si>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</si>
  <si>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</si>
  <si>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</si>
  <si>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</si>
  <si>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</si>
  <si>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</si>
  <si>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</si>
  <si>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</si>
  <si>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</si>
  <si>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</si>
  <si>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</si>
  <si>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</si>
  <si>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</si>
  <si>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</si>
  <si>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</si>
  <si>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</si>
  <si>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</si>
  <si>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</si>
  <si>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</si>
  <si>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</si>
  <si>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</si>
  <si>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</si>
  <si>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</si>
  <si>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</si>
  <si>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</si>
  <si>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</si>
  <si>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</si>
  <si>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</si>
  <si>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</si>
  <si>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</si>
  <si>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</si>
  <si>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</si>
  <si>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</si>
  <si>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</si>
  <si>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</si>
  <si>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</si>
  <si>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</si>
  <si>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</si>
  <si>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</si>
  <si>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</si>
  <si>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</si>
  <si>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</si>
  <si>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</si>
  <si>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</si>
  <si>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</si>
  <si>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</si>
  <si>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</si>
  <si>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</si>
  <si>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</si>
  <si>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</si>
  <si>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</si>
  <si>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</si>
  <si>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</si>
  <si>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</si>
  <si>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</si>
  <si>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</si>
  <si>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</si>
  <si>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</si>
  <si>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</si>
  <si>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</si>
  <si>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</si>
  <si>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</si>
  <si>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</si>
  <si>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</si>
  <si>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</si>
  <si>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</si>
  <si>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</si>
  <si>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</si>
  <si>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</si>
  <si>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</si>
  <si>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</si>
  <si>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</si>
  <si>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</si>
  <si>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</si>
  <si>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</si>
  <si>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</si>
  <si>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</si>
  <si>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</si>
  <si>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</si>
  <si>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</si>
  <si>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</si>
  <si>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</si>
  <si>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</si>
  <si>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</si>
  <si>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</si>
  <si>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</si>
  <si>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</si>
  <si>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</si>
  <si>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</si>
  <si>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</si>
  <si>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</si>
  <si>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</si>
  <si>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</si>
  <si>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</si>
  <si>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</si>
  <si>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</si>
  <si>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</si>
  <si>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</si>
  <si>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</si>
  <si>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</si>
  <si>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</si>
  <si>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</si>
  <si>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</si>
  <si>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</si>
  <si>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</si>
  <si>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</si>
  <si>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</si>
  <si>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</si>
  <si>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</si>
  <si>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</si>
  <si>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</si>
  <si>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</si>
  <si>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</si>
  <si>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</si>
  <si>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</si>
  <si>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</si>
  <si>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</si>
  <si>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</si>
  <si>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</si>
  <si>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</si>
  <si>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</si>
  <si>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</si>
  <si>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</si>
  <si>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</si>
  <si>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</si>
  <si>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</si>
  <si>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</si>
  <si>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</si>
  <si>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</si>
  <si>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</si>
  <si>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</si>
  <si>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</si>
  <si>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</si>
  <si>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</si>
  <si>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</si>
  <si>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</si>
  <si>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</si>
  <si>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</si>
  <si>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</si>
  <si>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</si>
  <si>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</si>
  <si>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</si>
  <si>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</si>
  <si>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</si>
  <si>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</si>
  <si>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</si>
  <si>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</si>
  <si>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</si>
  <si>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</si>
  <si>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</si>
  <si>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</si>
  <si>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</si>
  <si>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</si>
  <si>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</si>
  <si>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</si>
  <si>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</si>
  <si>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</si>
  <si>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</si>
  <si>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</si>
  <si>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</si>
  <si>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</si>
  <si>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</si>
  <si>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</si>
  <si>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</si>
  <si>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</si>
  <si>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</si>
  <si>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</si>
  <si>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</si>
  <si>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</si>
  <si>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</si>
  <si>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</si>
  <si>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</si>
  <si>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</si>
  <si>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</si>
  <si>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</si>
  <si>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</si>
  <si>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</si>
  <si>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</si>
  <si>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</si>
  <si>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</si>
  <si>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</si>
  <si>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</si>
  <si>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</si>
  <si>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</si>
  <si>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</si>
  <si>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</si>
  <si>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</si>
  <si>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</si>
  <si>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</si>
  <si>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</si>
  <si>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</si>
  <si>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</si>
  <si>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</si>
  <si>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</si>
  <si>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</si>
  <si>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</si>
  <si>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</si>
  <si>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</si>
  <si>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</si>
  <si>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</si>
  <si>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</si>
  <si>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</si>
  <si>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</si>
  <si>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</si>
  <si>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</si>
  <si>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</si>
  <si>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</si>
  <si>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</si>
  <si>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</si>
  <si>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</si>
  <si>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</si>
  <si>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</si>
  <si>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</si>
  <si>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</si>
  <si>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</si>
  <si>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</si>
  <si>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</si>
  <si>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</si>
  <si>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</si>
  <si>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</si>
  <si>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</si>
  <si>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</si>
  <si>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</si>
  <si>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</si>
  <si>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</si>
  <si>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</si>
  <si>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</si>
  <si>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</si>
  <si>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</si>
  <si>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</si>
  <si>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</si>
  <si>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</si>
  <si>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</si>
  <si>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</si>
  <si>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</si>
  <si>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</si>
  <si>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</si>
  <si>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</si>
  <si>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</si>
  <si>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</si>
  <si>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</si>
  <si>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</si>
  <si>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</si>
  <si>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</si>
  <si>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</si>
  <si>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</si>
  <si>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</si>
  <si>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</si>
  <si>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</si>
  <si>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</si>
  <si>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</si>
  <si>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</si>
  <si>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</si>
  <si>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</si>
  <si>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</si>
  <si>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</si>
  <si>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</si>
  <si>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</si>
  <si>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</si>
  <si>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</si>
  <si>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</si>
  <si>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</si>
  <si>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</si>
  <si>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</si>
  <si>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</si>
  <si>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</si>
  <si>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</si>
  <si>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</si>
  <si>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</si>
  <si>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</si>
  <si>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</si>
  <si>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</si>
  <si>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</si>
  <si>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</si>
  <si>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</si>
  <si>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</si>
  <si>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</si>
  <si>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</si>
  <si>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</si>
  <si>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</si>
  <si>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</si>
  <si>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</si>
  <si>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</si>
  <si>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</si>
  <si>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</si>
  <si>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</si>
  <si>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</si>
  <si>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</si>
  <si>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</si>
  <si>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</si>
  <si>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</si>
  <si>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</si>
  <si>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</si>
  <si>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</si>
  <si>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</si>
  <si>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</si>
  <si>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</si>
  <si>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</si>
  <si>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</si>
  <si>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</si>
  <si>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</si>
  <si>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</si>
  <si>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</si>
  <si>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</si>
  <si>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</si>
  <si>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</si>
  <si>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</si>
  <si>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</si>
  <si>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</si>
  <si>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</si>
  <si>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</si>
  <si>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</si>
  <si>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</si>
  <si>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</si>
  <si>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</si>
  <si>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</si>
  <si>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</si>
  <si>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</si>
  <si>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</si>
  <si>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</si>
  <si>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</si>
  <si>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</si>
  <si>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</si>
  <si>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</si>
  <si>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</si>
  <si>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</si>
  <si>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</si>
  <si>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</si>
  <si>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</si>
  <si>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</si>
  <si>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</si>
  <si>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</si>
  <si>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</si>
  <si>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</si>
  <si>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</si>
  <si>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</si>
  <si>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</si>
  <si>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</si>
  <si>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</si>
  <si>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</si>
  <si>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</si>
  <si>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</si>
  <si>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</si>
  <si>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</si>
  <si>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</si>
  <si>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</si>
  <si>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</si>
  <si>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</si>
  <si>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</si>
  <si>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</si>
  <si>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</si>
  <si>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</si>
  <si>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</si>
  <si>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</si>
  <si>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</si>
  <si>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</si>
  <si>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</si>
  <si>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</si>
  <si>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</si>
  <si>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</si>
  <si>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</si>
  <si>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</si>
  <si>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</si>
  <si>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</si>
  <si>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</si>
  <si>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</si>
  <si>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</si>
  <si>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</si>
  <si>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</si>
  <si>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</si>
  <si>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</si>
  <si>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</si>
  <si>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</si>
  <si>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</si>
  <si>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</si>
  <si>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</si>
  <si>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</si>
  <si>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</si>
  <si>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</si>
  <si>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</si>
  <si>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</si>
  <si>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</si>
  <si>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</si>
  <si>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</si>
  <si>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</si>
  <si>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</si>
  <si>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</si>
  <si>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</si>
  <si>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</si>
  <si>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</si>
  <si>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</si>
  <si>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</si>
  <si>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</si>
  <si>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</si>
  <si>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</si>
  <si>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</si>
  <si>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</si>
  <si>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</si>
  <si>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</si>
  <si>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</si>
  <si>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</si>
  <si>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</si>
  <si>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</si>
  <si>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</si>
  <si>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</si>
  <si>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</si>
  <si>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</si>
  <si>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</si>
  <si>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</si>
  <si>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</si>
  <si>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</si>
  <si>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</si>
  <si>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</si>
  <si>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</si>
  <si>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</si>
  <si>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</si>
  <si>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</si>
  <si>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</si>
  <si>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</si>
  <si>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</si>
  <si>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</si>
  <si>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</si>
  <si>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</si>
  <si>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</si>
  <si>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</si>
  <si>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</si>
  <si>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</si>
  <si>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</si>
  <si>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</si>
  <si>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</si>
  <si>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</si>
  <si>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</si>
  <si>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</si>
  <si>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</si>
  <si>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</si>
  <si>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</si>
  <si>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</si>
  <si>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</si>
  <si>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</si>
  <si>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</si>
  <si>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</si>
  <si>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</si>
  <si>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</si>
  <si>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</si>
  <si>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</si>
  <si>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</si>
  <si>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</si>
  <si>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</si>
  <si>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</si>
  <si>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</si>
  <si>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</si>
  <si>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</si>
  <si>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</si>
  <si>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</si>
  <si>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</si>
  <si>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</si>
  <si>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</si>
  <si>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</si>
  <si>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</si>
  <si>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</si>
  <si>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</si>
  <si>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</si>
  <si>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</si>
  <si>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</si>
  <si>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</si>
  <si>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</si>
  <si>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</si>
  <si>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</si>
  <si>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</si>
  <si>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</si>
  <si>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</si>
  <si>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</si>
  <si>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</si>
  <si>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</si>
  <si>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</si>
  <si>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</si>
  <si>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</si>
  <si>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</si>
  <si>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</si>
  <si>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</si>
  <si>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</si>
  <si>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</si>
  <si>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</si>
  <si>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</si>
  <si>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</si>
  <si>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</si>
  <si>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</si>
  <si>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</si>
  <si>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</si>
  <si>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</si>
  <si>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</si>
  <si>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</si>
  <si>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</si>
  <si>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</si>
  <si>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</si>
  <si>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</si>
  <si>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</si>
  <si>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</si>
  <si>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</si>
  <si>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</si>
  <si>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</si>
  <si>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</si>
  <si>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</si>
  <si>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</si>
  <si>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</si>
  <si>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</si>
  <si>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</si>
  <si>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</si>
  <si>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</si>
  <si>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</si>
  <si>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</si>
  <si>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</si>
  <si>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</si>
  <si>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</si>
  <si>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</si>
  <si>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</si>
  <si>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</si>
  <si>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</si>
  <si>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</si>
  <si>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</si>
  <si>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</si>
  <si>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</si>
  <si>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</si>
  <si>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</si>
  <si>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</si>
  <si>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</si>
  <si>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</si>
  <si>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</si>
  <si>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</si>
  <si>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</si>
  <si>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</si>
  <si>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</si>
  <si>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</si>
  <si>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</si>
  <si>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</si>
  <si>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</si>
  <si>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</si>
  <si>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</si>
  <si>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</si>
  <si>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</si>
  <si>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</si>
  <si>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</si>
  <si>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</si>
  <si>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</si>
  <si>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</si>
  <si>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</si>
  <si>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</si>
  <si>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</si>
  <si>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</si>
  <si>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</si>
  <si>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</si>
  <si>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</si>
  <si>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</si>
  <si>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</si>
  <si>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</si>
  <si>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</si>
  <si>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</si>
  <si>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</si>
  <si>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</si>
  <si>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</si>
  <si>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</si>
  <si>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</si>
  <si>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</si>
  <si>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</si>
  <si>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</si>
  <si>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</si>
  <si>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</si>
  <si>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</si>
  <si>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</si>
  <si>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</si>
  <si>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</si>
  <si>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</si>
  <si>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</si>
  <si>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</si>
  <si>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</si>
  <si>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</si>
  <si>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</si>
  <si>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</si>
  <si>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</si>
  <si>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</si>
  <si>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</si>
  <si>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</si>
  <si>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</si>
  <si>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</si>
  <si>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</si>
  <si>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</si>
  <si>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</si>
  <si>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</si>
  <si>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</si>
  <si>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</si>
  <si>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</si>
  <si>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</si>
  <si>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</si>
  <si>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</si>
  <si>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</si>
  <si>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</si>
  <si>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</si>
  <si>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</si>
  <si>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</si>
  <si>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</si>
  <si>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</si>
  <si>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</si>
  <si>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</si>
  <si>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</si>
  <si>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</si>
  <si>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</si>
  <si>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</si>
  <si>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</si>
  <si>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</si>
  <si>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</si>
  <si>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</si>
  <si>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</si>
  <si>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</si>
  <si>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</si>
  <si>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</si>
  <si>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</si>
  <si>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</si>
  <si>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</si>
  <si>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</si>
  <si>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</si>
  <si>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</si>
  <si>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</si>
  <si>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</si>
  <si>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</si>
  <si>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</si>
  <si>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</si>
  <si>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</si>
  <si>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</si>
  <si>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</si>
  <si>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</si>
  <si>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</si>
  <si>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</si>
  <si>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</si>
  <si>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</si>
  <si>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</si>
  <si>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</si>
  <si>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</si>
  <si>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</si>
  <si>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</si>
  <si>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</si>
  <si>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</si>
  <si>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</si>
  <si>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</si>
  <si>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</si>
  <si>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</si>
  <si>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</si>
  <si>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</si>
  <si>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</si>
  <si>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</si>
  <si>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</si>
  <si>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</si>
  <si>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</si>
  <si>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</si>
  <si>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</si>
  <si>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</si>
  <si>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</si>
  <si>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</si>
  <si>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</si>
  <si>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</si>
  <si>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</si>
  <si>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</si>
  <si>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</si>
  <si>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</si>
  <si>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</si>
  <si>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</si>
  <si>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</si>
  <si>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</si>
  <si>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</si>
  <si>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</si>
  <si>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</si>
  <si>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</si>
  <si>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</si>
  <si>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</si>
  <si>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</si>
  <si>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</si>
  <si>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</si>
  <si>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</si>
  <si>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</si>
  <si>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</si>
  <si>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</si>
  <si>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</si>
  <si>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</si>
  <si>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</si>
  <si>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</si>
  <si>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</si>
  <si>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</si>
  <si>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</si>
  <si>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</si>
  <si>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</si>
  <si>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</si>
  <si>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</si>
  <si>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</si>
  <si>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</si>
  <si>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</si>
  <si>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</si>
  <si>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</si>
  <si>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</si>
  <si>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</si>
  <si>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</si>
  <si>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</si>
  <si>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</si>
  <si>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</si>
  <si>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</si>
  <si>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</si>
  <si>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</si>
  <si>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</si>
  <si>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</si>
  <si>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</si>
  <si>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</si>
  <si>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</si>
  <si>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</si>
  <si>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</si>
  <si>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</si>
  <si>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</si>
  <si>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</si>
  <si>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</si>
  <si>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</si>
  <si>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</si>
  <si>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</si>
  <si>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</si>
  <si>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</si>
  <si>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</si>
  <si>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</si>
  <si>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</si>
  <si>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</si>
  <si>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</si>
  <si>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</si>
  <si>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</si>
  <si>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</si>
  <si>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</si>
  <si>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</si>
  <si>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</si>
  <si>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</si>
  <si>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</si>
  <si>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</si>
  <si>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</si>
  <si>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</si>
  <si>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</si>
  <si>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</si>
  <si>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</si>
  <si>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</si>
  <si>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</si>
  <si>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</si>
  <si>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</si>
  <si>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</si>
  <si>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</si>
  <si>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</si>
  <si>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</si>
  <si>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</si>
  <si>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</si>
  <si>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</si>
  <si>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</si>
  <si>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</si>
  <si>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</si>
  <si>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</si>
  <si>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</si>
  <si>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</si>
  <si>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</si>
  <si>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</si>
  <si>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</si>
  <si>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</si>
  <si>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</si>
  <si>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</si>
  <si>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</si>
  <si>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</si>
  <si>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</si>
  <si>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</si>
  <si>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</si>
  <si>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</si>
  <si>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</si>
  <si>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</si>
  <si>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</si>
  <si>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</si>
  <si>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</si>
  <si>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</si>
  <si>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</si>
  <si>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</si>
  <si>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</si>
  <si>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</si>
  <si>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</si>
  <si>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</si>
  <si>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</si>
  <si>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</si>
  <si>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</si>
  <si>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</si>
  <si>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</si>
  <si>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</si>
  <si>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</si>
  <si>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</si>
  <si>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</si>
  <si>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</si>
  <si>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</si>
  <si>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</si>
  <si>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</si>
  <si>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</si>
  <si>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</si>
  <si>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</si>
  <si>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</si>
  <si>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</si>
  <si>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</si>
  <si>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</si>
  <si>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</si>
  <si>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</si>
  <si>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</si>
  <si>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</si>
  <si>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</si>
  <si>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</si>
  <si>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</si>
  <si>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</si>
  <si>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</si>
  <si>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</si>
  <si>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</si>
  <si>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</si>
  <si>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</si>
  <si>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</si>
  <si>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</si>
  <si>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</si>
  <si>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</si>
  <si>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</si>
  <si>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</si>
  <si>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</si>
  <si>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</si>
  <si>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</si>
  <si>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</si>
  <si>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</si>
  <si>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</si>
  <si>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</si>
  <si>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</si>
  <si>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</si>
  <si>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</si>
  <si>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</si>
  <si>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</si>
  <si>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</si>
  <si>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</si>
  <si>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</si>
  <si>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</si>
  <si>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</si>
  <si>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</si>
  <si>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</si>
  <si>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</si>
  <si>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</si>
  <si>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</si>
  <si>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</si>
  <si>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</si>
  <si>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</si>
  <si>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</si>
  <si>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</si>
  <si>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</si>
  <si>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</si>
  <si>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</si>
  <si>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</si>
  <si>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</si>
  <si>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</si>
  <si>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</si>
  <si>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</si>
  <si>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</si>
  <si>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</si>
  <si>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</si>
  <si>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</si>
  <si>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</si>
  <si>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</si>
  <si>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</si>
  <si>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</si>
  <si>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</si>
  <si>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</si>
  <si>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</si>
  <si>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</si>
  <si>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</si>
  <si>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</si>
  <si>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</si>
  <si>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</si>
  <si>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</si>
  <si>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</si>
  <si>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</si>
  <si>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</si>
  <si>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</si>
  <si>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</si>
  <si>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</si>
  <si>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</si>
  <si>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</si>
  <si>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</si>
  <si>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</si>
  <si>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</si>
  <si>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</si>
  <si>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</si>
  <si>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</si>
  <si>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</si>
  <si>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</si>
  <si>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</si>
  <si>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</si>
  <si>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</si>
  <si>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</si>
  <si>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</si>
  <si>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</si>
  <si>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</si>
  <si>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</si>
  <si>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</si>
  <si>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</si>
  <si>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</si>
  <si>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</si>
  <si>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</si>
  <si>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</si>
  <si>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</si>
  <si>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</si>
  <si>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</si>
  <si>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</si>
  <si>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</si>
  <si>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</si>
  <si>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</si>
  <si>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</si>
  <si>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</si>
  <si>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</si>
  <si>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</si>
  <si>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</si>
  <si>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</si>
  <si>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</si>
  <si>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</si>
  <si>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</si>
  <si>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</si>
  <si>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</si>
  <si>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</si>
  <si>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</si>
  <si>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</si>
  <si>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</si>
  <si>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</si>
  <si>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</si>
  <si>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</si>
  <si>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</si>
  <si>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</si>
  <si>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</si>
  <si>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</si>
  <si>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</si>
  <si>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</si>
  <si>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</si>
  <si>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</si>
  <si>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</si>
  <si>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</si>
  <si>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</si>
  <si>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</si>
  <si>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</si>
  <si>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</si>
  <si>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</si>
  <si>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</si>
  <si>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</si>
  <si>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</si>
  <si>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</si>
  <si>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</si>
  <si>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</si>
  <si>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</si>
  <si>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</si>
  <si>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</si>
  <si>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</si>
  <si>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</si>
  <si>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</si>
  <si>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</si>
  <si>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</si>
  <si>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</si>
  <si>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</si>
  <si>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</si>
  <si>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</si>
  <si>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</si>
  <si>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</si>
  <si>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</si>
  <si>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</si>
  <si>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</si>
  <si>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</si>
  <si>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</si>
  <si>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</si>
  <si>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</si>
  <si>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</si>
  <si>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</si>
  <si>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</si>
  <si>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</si>
  <si>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</si>
  <si>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</si>
  <si>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</si>
  <si>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</si>
  <si>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</si>
  <si>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</si>
  <si>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</si>
  <si>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</si>
  <si>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</si>
  <si>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</si>
  <si>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</si>
  <si>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</si>
  <si>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</si>
  <si>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</si>
  <si>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</si>
  <si>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</si>
  <si>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</si>
  <si>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</si>
  <si>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</si>
  <si>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</si>
  <si>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</si>
  <si>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</si>
  <si>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</si>
  <si>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</si>
  <si>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</si>
  <si>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</si>
  <si>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</si>
  <si>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</si>
  <si>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</si>
  <si>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</si>
  <si>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</si>
  <si>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</si>
  <si>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</si>
  <si>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</si>
  <si>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</si>
  <si>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</si>
  <si>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</si>
  <si>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</si>
  <si>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</si>
  <si>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</si>
  <si>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</si>
  <si>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</si>
  <si>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</si>
  <si>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</si>
  <si>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</si>
  <si>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</si>
  <si>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</si>
  <si>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</si>
  <si>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</si>
  <si>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</si>
  <si>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</si>
  <si>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</si>
  <si>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</si>
  <si>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</si>
  <si>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</si>
  <si>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</si>
  <si>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</si>
  <si>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</si>
  <si>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</si>
  <si>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</si>
  <si>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</si>
  <si>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</si>
  <si>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</si>
  <si>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</si>
  <si>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</si>
  <si>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</si>
  <si>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</si>
  <si>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</si>
  <si>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</si>
  <si>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</si>
  <si>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</si>
  <si>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</si>
  <si>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</si>
  <si>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</si>
  <si>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</si>
  <si>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</si>
  <si>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</si>
  <si>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</si>
  <si>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</si>
  <si>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</si>
  <si>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</si>
  <si>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</si>
  <si>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</si>
  <si>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</si>
  <si>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</si>
  <si>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</si>
  <si>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</si>
  <si>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</si>
  <si>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</si>
  <si>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</si>
  <si>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</si>
  <si>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</si>
  <si>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</si>
  <si>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</si>
  <si>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</si>
  <si>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</si>
  <si>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</si>
  <si>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</si>
  <si>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</si>
  <si>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</si>
  <si>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</si>
  <si>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</si>
  <si>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</si>
  <si>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</si>
  <si>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</si>
  <si>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</si>
  <si>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</si>
  <si>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</si>
  <si>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</si>
  <si>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</si>
  <si>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</si>
  <si>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</si>
  <si>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</si>
  <si>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</si>
  <si>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</si>
  <si>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</si>
  <si>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</si>
  <si>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</si>
  <si>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</si>
  <si>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</si>
  <si>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</si>
  <si>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</si>
  <si>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</si>
  <si>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</si>
  <si>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</si>
  <si>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</si>
  <si>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</si>
  <si>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</si>
  <si>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</si>
  <si>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</si>
  <si>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</si>
  <si>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</si>
  <si>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</si>
  <si>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</si>
  <si>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</si>
  <si>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</si>
  <si>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</si>
  <si>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</si>
  <si>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</si>
  <si>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</si>
  <si>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</si>
  <si>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</si>
  <si>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</si>
  <si>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</si>
  <si>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</si>
  <si>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</si>
  <si>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</si>
  <si>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</si>
  <si>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</si>
  <si>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</si>
  <si>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</si>
  <si>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</si>
  <si>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</si>
  <si>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</si>
  <si>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</si>
  <si>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</si>
  <si>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</si>
  <si>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</si>
  <si>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</si>
  <si>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</si>
  <si>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</si>
  <si>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</si>
  <si>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</si>
  <si>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</si>
  <si>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</si>
  <si>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</si>
  <si>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</si>
  <si>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</si>
  <si>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</si>
  <si>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</si>
  <si>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</si>
  <si>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</si>
  <si>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</si>
  <si>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</si>
  <si>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</si>
  <si>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</si>
  <si>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</si>
  <si>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</si>
  <si>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</si>
  <si>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</si>
  <si>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</si>
  <si>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</si>
  <si>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</si>
  <si>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</si>
  <si>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</si>
  <si>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</si>
  <si>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</si>
  <si>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</si>
  <si>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</si>
  <si>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</si>
  <si>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</si>
  <si>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</si>
  <si>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</si>
  <si>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</si>
  <si>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</si>
  <si>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</si>
  <si>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</si>
  <si>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</si>
  <si>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</si>
  <si>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</si>
  <si>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</si>
  <si>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</si>
  <si>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</si>
  <si>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</si>
  <si>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</si>
  <si>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</si>
  <si>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</si>
  <si>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</si>
  <si>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</si>
  <si>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</si>
  <si>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</si>
  <si>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</si>
  <si>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</si>
  <si>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</si>
  <si>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</si>
  <si>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</si>
  <si>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</si>
  <si>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</si>
  <si>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</si>
  <si>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</si>
  <si>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</si>
  <si>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</si>
  <si>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</si>
  <si>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</si>
  <si>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</si>
  <si>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</si>
  <si>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</si>
  <si>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</si>
  <si>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</si>
  <si>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</si>
  <si>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</si>
  <si>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</si>
  <si>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</si>
  <si>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</si>
  <si>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</si>
  <si>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</si>
  <si>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</si>
  <si>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</si>
  <si>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</si>
  <si>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</si>
  <si>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</si>
  <si>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</si>
  <si>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</si>
  <si>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</si>
  <si>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</si>
  <si>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</si>
  <si>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</si>
  <si>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</si>
  <si>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</si>
  <si>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</si>
  <si>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</si>
  <si>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</si>
  <si>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</si>
  <si>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</si>
  <si>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</si>
  <si>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</si>
  <si>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</si>
  <si>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</si>
  <si>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</si>
  <si>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</si>
  <si>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</si>
  <si>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</si>
  <si>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</si>
  <si>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</si>
  <si>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</si>
  <si>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</si>
  <si>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</si>
  <si>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</si>
  <si>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</si>
  <si>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</si>
  <si>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</si>
  <si>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</si>
  <si>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</si>
  <si>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</si>
  <si>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</si>
  <si>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</si>
  <si>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</si>
  <si>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</si>
  <si>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</si>
  <si>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</si>
  <si>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</si>
  <si>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</si>
  <si>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</si>
  <si>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</si>
  <si>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</si>
  <si>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</si>
  <si>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</si>
  <si>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</si>
  <si>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</si>
  <si>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</si>
  <si>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</si>
  <si>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</si>
  <si>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</si>
  <si>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</si>
  <si>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</si>
  <si>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</si>
  <si>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</si>
  <si>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</si>
  <si>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</si>
  <si>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</si>
  <si>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</si>
  <si>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</si>
  <si>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</si>
  <si>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</si>
  <si>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</si>
  <si>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</si>
  <si>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</si>
  <si>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</si>
  <si>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</si>
  <si>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</si>
  <si>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</si>
  <si>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</si>
  <si>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</si>
  <si>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</si>
  <si>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</si>
  <si>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</si>
  <si>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</si>
  <si>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</si>
  <si>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</si>
  <si>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</si>
  <si>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</si>
  <si>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</si>
  <si>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</si>
  <si>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</si>
  <si>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</si>
  <si>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</si>
  <si>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</si>
  <si>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</si>
  <si>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</si>
  <si>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</si>
  <si>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</si>
  <si>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</si>
  <si>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</si>
  <si>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</si>
  <si>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</si>
  <si>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</si>
  <si>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</si>
  <si>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</si>
  <si>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</si>
  <si>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</si>
  <si>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</si>
  <si>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</si>
  <si>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</si>
  <si>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</si>
  <si>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</si>
  <si>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</si>
  <si>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</si>
  <si>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</si>
  <si>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</si>
  <si>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</si>
  <si>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</si>
  <si>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</si>
  <si>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</si>
  <si>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</si>
  <si>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</si>
  <si>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</si>
  <si>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</si>
  <si>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</si>
  <si>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</si>
  <si>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</si>
  <si>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</si>
  <si>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</si>
  <si>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</si>
  <si>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</si>
  <si>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</si>
  <si>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</si>
  <si>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</si>
  <si>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</si>
  <si>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</si>
  <si>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</si>
  <si>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</si>
  <si>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</si>
  <si>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</si>
  <si>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</si>
  <si>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</si>
  <si>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</si>
  <si>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</si>
  <si>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</si>
  <si>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</si>
  <si>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</si>
  <si>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</si>
  <si>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</si>
  <si>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</si>
  <si>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</si>
  <si>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</si>
  <si>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</si>
  <si>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</si>
  <si>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</si>
  <si>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</si>
  <si>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</si>
  <si>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</si>
  <si>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</si>
  <si>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</si>
  <si>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</si>
  <si>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</si>
  <si>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</si>
  <si>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</si>
  <si>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</si>
  <si>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</si>
  <si>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</si>
  <si>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</si>
  <si>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</si>
  <si>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</si>
  <si>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</si>
  <si>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</si>
  <si>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</si>
  <si>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</si>
  <si>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</si>
  <si>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</si>
  <si>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</si>
  <si>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</si>
  <si>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</si>
  <si>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</si>
  <si>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</si>
  <si>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</si>
  <si>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</si>
  <si>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</si>
  <si>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</si>
  <si>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</si>
  <si>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</si>
  <si>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</si>
  <si>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</si>
  <si>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</si>
  <si>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</si>
  <si>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</si>
  <si>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</si>
  <si>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</si>
  <si>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</si>
  <si>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</si>
  <si>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</si>
  <si>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</si>
  <si>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</si>
  <si>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</si>
  <si>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</si>
  <si>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</si>
  <si>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</si>
  <si>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</si>
  <si>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</si>
  <si>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</si>
  <si>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</si>
  <si>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</si>
  <si>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</si>
  <si>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</si>
  <si>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</si>
  <si>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</si>
  <si>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</si>
  <si>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</si>
  <si>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</si>
  <si>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</si>
  <si>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</si>
  <si>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</si>
  <si>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</si>
  <si>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</si>
  <si>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</si>
  <si>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</si>
  <si>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</si>
  <si>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</si>
  <si>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</si>
  <si>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</si>
  <si>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</si>
  <si>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</si>
  <si>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</si>
  <si>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</si>
  <si>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</si>
  <si>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</si>
  <si>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</si>
  <si>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</si>
  <si>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</si>
  <si>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</si>
  <si>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</si>
  <si>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</si>
  <si>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</si>
  <si>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</si>
  <si>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</si>
  <si>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</si>
  <si>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</si>
  <si>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</si>
  <si>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</si>
  <si>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</si>
  <si>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</si>
  <si>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</si>
  <si>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</si>
  <si>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</si>
  <si>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</si>
  <si>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</si>
  <si>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</si>
  <si>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</si>
  <si>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</si>
  <si>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</si>
  <si>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</si>
  <si>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</si>
  <si>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</si>
  <si>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</si>
  <si>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</si>
  <si>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</si>
  <si>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</si>
  <si>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</si>
  <si>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</si>
  <si>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</si>
  <si>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</si>
  <si>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</si>
  <si>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</si>
  <si>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</si>
  <si>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</si>
  <si>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</si>
  <si>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</si>
  <si>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</si>
  <si>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</si>
  <si>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</si>
  <si>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</si>
  <si>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</si>
  <si>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</si>
  <si>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</si>
  <si>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</si>
  <si>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</si>
  <si>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</si>
  <si>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</si>
  <si>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</si>
  <si>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</si>
  <si>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</si>
  <si>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</si>
  <si>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</si>
  <si>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</si>
  <si>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</si>
  <si>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</si>
  <si>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</si>
  <si>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</si>
  <si>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</si>
  <si>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</si>
  <si>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</si>
  <si>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</si>
  <si>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</si>
  <si>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</si>
  <si>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</si>
  <si>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</si>
  <si>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</si>
  <si>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</si>
  <si>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</si>
  <si>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</si>
  <si>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</si>
  <si>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</si>
  <si>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</si>
  <si>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</si>
  <si>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</si>
  <si>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</si>
  <si>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</si>
  <si>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</si>
  <si>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</si>
  <si>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</si>
  <si>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</si>
  <si>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</si>
  <si>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</si>
  <si>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</si>
  <si>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</si>
  <si>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</si>
  <si>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</si>
  <si>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</si>
  <si>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</si>
  <si>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</si>
  <si>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</si>
  <si>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</si>
  <si>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</si>
  <si>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</si>
  <si>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</si>
  <si>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</si>
  <si>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</si>
  <si>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</si>
  <si>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</si>
  <si>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</si>
  <si>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</si>
  <si>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</si>
  <si>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</si>
  <si>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</si>
  <si>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</si>
  <si>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</si>
  <si>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</si>
  <si>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</si>
  <si>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</si>
  <si>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</si>
  <si>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</si>
  <si>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</si>
  <si>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</si>
  <si>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</si>
  <si>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</si>
  <si>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</si>
  <si>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</si>
  <si>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</si>
  <si>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</si>
  <si>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</si>
  <si>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</si>
  <si>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</si>
  <si>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</si>
  <si>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</si>
  <si>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</si>
  <si>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</si>
  <si>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</si>
  <si>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</si>
  <si>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</si>
  <si>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</si>
  <si>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</si>
  <si>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</si>
  <si>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</si>
  <si>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</si>
  <si>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</si>
  <si>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</si>
  <si>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</si>
  <si>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</si>
  <si>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</si>
  <si>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</si>
  <si>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</si>
  <si>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</si>
  <si>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</si>
  <si>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</si>
  <si>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</si>
  <si>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</si>
  <si>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</si>
  <si>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</si>
  <si>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</si>
  <si>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</si>
  <si>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</si>
  <si>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</si>
  <si>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</si>
  <si>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</si>
  <si>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</si>
  <si>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</si>
  <si>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</si>
  <si>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</si>
  <si>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</si>
  <si>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</si>
  <si>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</si>
  <si>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</si>
  <si>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</si>
  <si>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</si>
  <si>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</si>
  <si>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</si>
  <si>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</si>
  <si>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</si>
  <si>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</si>
  <si>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</si>
  <si>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</si>
  <si>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</si>
  <si>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</si>
  <si>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</si>
  <si>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</si>
  <si>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</si>
  <si>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</si>
  <si>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</si>
  <si>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</si>
  <si>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</si>
  <si>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</si>
  <si>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</si>
  <si>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</si>
  <si>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</si>
  <si>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</si>
  <si>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</si>
  <si>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</si>
  <si>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</si>
  <si>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</si>
  <si>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</si>
  <si>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</si>
  <si>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</si>
  <si>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</si>
  <si>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</si>
  <si>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</si>
  <si>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</si>
  <si>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</si>
  <si>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</si>
  <si>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</si>
  <si>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</si>
  <si>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</si>
  <si>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</si>
  <si>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</si>
  <si>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</si>
  <si>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</si>
  <si>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</si>
  <si>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</si>
  <si>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</si>
  <si>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</si>
  <si>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</si>
  <si>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</si>
  <si>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</si>
  <si>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</si>
  <si>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</si>
  <si>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</si>
  <si>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</si>
  <si>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</si>
  <si>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</si>
  <si>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</si>
  <si>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</si>
  <si>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</si>
  <si>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</si>
  <si>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</si>
  <si>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</si>
  <si>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</si>
  <si>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</si>
  <si>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</si>
  <si>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</si>
  <si>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</si>
  <si>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</si>
  <si>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</si>
  <si>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</si>
  <si>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</si>
  <si>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</si>
  <si>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</si>
  <si>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</si>
  <si>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</si>
  <si>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</si>
  <si>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</si>
  <si>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</si>
  <si>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</si>
  <si>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</si>
  <si>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</si>
  <si>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</si>
  <si>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</si>
  <si>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</si>
  <si>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</si>
  <si>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</si>
  <si>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</si>
  <si>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</si>
  <si>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</si>
  <si>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</si>
  <si>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</si>
  <si>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</si>
  <si>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</si>
  <si>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</si>
  <si>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</si>
  <si>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</si>
  <si>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</si>
  <si>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</si>
  <si>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</si>
  <si>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</si>
  <si>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</si>
  <si>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</si>
  <si>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</si>
  <si>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</si>
  <si>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</si>
  <si>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</si>
  <si>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</si>
  <si>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</si>
  <si>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</si>
  <si>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</si>
  <si>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</si>
  <si>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</si>
  <si>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</si>
  <si>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</si>
  <si>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</si>
  <si>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</si>
  <si>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</si>
  <si>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</si>
  <si>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</si>
  <si>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</si>
  <si>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</si>
  <si>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</si>
  <si>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</si>
  <si>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</si>
  <si>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</si>
  <si>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</si>
  <si>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</si>
  <si>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</si>
  <si>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</si>
  <si>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</si>
  <si>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</si>
  <si>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</si>
  <si>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</si>
  <si>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</si>
  <si>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</si>
  <si>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</si>
  <si>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</si>
  <si>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</si>
  <si>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</si>
  <si>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</si>
  <si>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</si>
  <si>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</si>
  <si>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</si>
  <si>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</si>
  <si>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</si>
  <si>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</si>
  <si>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</si>
  <si>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</si>
  <si>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</si>
  <si>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</si>
  <si>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</si>
  <si>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</si>
  <si>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</si>
  <si>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</si>
  <si>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</si>
  <si>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</si>
  <si>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</si>
  <si>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</si>
  <si>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</si>
  <si>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</si>
  <si>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</si>
  <si>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</si>
  <si>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</si>
  <si>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</si>
  <si>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</si>
  <si>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</si>
  <si>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</si>
  <si>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</si>
  <si>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</si>
  <si>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</si>
  <si>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</si>
  <si>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</si>
  <si>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</si>
  <si>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</si>
  <si>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</si>
  <si>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</si>
  <si>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</si>
  <si>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</si>
  <si>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</si>
  <si>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</si>
  <si>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</si>
  <si>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</si>
  <si>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</si>
  <si>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</si>
  <si>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</si>
  <si>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</si>
  <si>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</si>
  <si>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</si>
  <si>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</si>
  <si>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</si>
  <si>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</si>
  <si>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</si>
  <si>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</si>
  <si>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</si>
  <si>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</si>
  <si>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</si>
  <si>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</si>
  <si>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</si>
  <si>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</si>
  <si>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</si>
  <si>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</si>
  <si>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</si>
  <si>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</si>
  <si>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</si>
  <si>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</si>
  <si>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</si>
  <si>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</si>
  <si>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</si>
  <si>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</si>
  <si>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</si>
  <si>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</si>
  <si>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</si>
  <si>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</si>
  <si>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</si>
  <si>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</si>
  <si>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</si>
  <si>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</si>
  <si>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</si>
  <si>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</si>
  <si>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</si>
  <si>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</si>
  <si>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</si>
  <si>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</si>
  <si>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</si>
  <si>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</si>
  <si>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</si>
  <si>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</si>
  <si>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</si>
  <si>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</si>
  <si>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</si>
  <si>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</si>
  <si>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</si>
  <si>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</si>
  <si>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</si>
  <si>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</si>
  <si>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</si>
  <si>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</si>
  <si>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</si>
  <si>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</si>
  <si>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</si>
  <si>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</si>
  <si>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</si>
  <si>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</si>
  <si>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</si>
  <si>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</si>
  <si>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</si>
  <si>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</si>
  <si>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</si>
  <si>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</si>
  <si>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</si>
  <si>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</si>
  <si>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</si>
  <si>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</si>
  <si>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</si>
  <si>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</si>
  <si>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</si>
  <si>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</si>
  <si>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</si>
  <si>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</si>
  <si>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</si>
  <si>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</si>
  <si>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</si>
  <si>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</si>
  <si>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</si>
  <si>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</si>
  <si>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</si>
  <si>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</si>
  <si>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</si>
  <si>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</si>
  <si>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</si>
  <si>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</si>
  <si>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</si>
  <si>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</si>
  <si>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</si>
  <si>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</si>
  <si>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</si>
  <si>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</si>
  <si>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</si>
  <si>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</si>
  <si>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</si>
  <si>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</si>
  <si>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</si>
  <si>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</si>
  <si>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</si>
  <si>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</si>
  <si>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</si>
  <si>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</si>
  <si>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</si>
  <si>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</si>
  <si>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</si>
  <si>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</si>
  <si>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</si>
  <si>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</si>
  <si>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</si>
  <si>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</si>
  <si>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</si>
  <si>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</si>
  <si>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</si>
  <si>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</si>
  <si>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</si>
  <si>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</si>
  <si>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</si>
  <si>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</si>
  <si>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</si>
  <si>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</si>
  <si>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</si>
  <si>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</si>
  <si>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</si>
  <si>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</si>
  <si>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</si>
  <si>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</si>
  <si>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</si>
  <si>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</si>
  <si>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</si>
  <si>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</si>
  <si>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</si>
  <si>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</si>
  <si>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</si>
  <si>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</si>
  <si>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</si>
  <si>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</si>
  <si>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</si>
  <si>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</si>
  <si>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</si>
  <si>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</si>
  <si>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</si>
  <si>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</si>
  <si>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</si>
  <si>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</si>
  <si>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</si>
  <si>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</si>
  <si>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</si>
  <si>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</si>
  <si>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</si>
  <si>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</si>
  <si>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</si>
  <si>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</si>
  <si>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</si>
  <si>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</si>
  <si>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</si>
  <si>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</si>
  <si>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</si>
  <si>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</si>
  <si>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</si>
  <si>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</si>
  <si>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</si>
  <si>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</si>
  <si>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</si>
  <si>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</si>
  <si>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</si>
  <si>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</si>
  <si>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</si>
  <si>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</si>
  <si>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</si>
  <si>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</si>
  <si>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</si>
  <si>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</si>
  <si>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</si>
  <si>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</si>
  <si>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</si>
  <si>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</si>
  <si>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</si>
  <si>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</si>
  <si>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</si>
  <si>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</si>
  <si>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</si>
  <si>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</si>
  <si>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</si>
  <si>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</si>
  <si>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</si>
  <si>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</si>
  <si>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</si>
  <si>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</si>
  <si>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</si>
  <si>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</si>
  <si>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</si>
  <si>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</si>
  <si>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</si>
  <si>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</si>
  <si>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</si>
  <si>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</si>
  <si>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</si>
  <si>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</si>
  <si>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</si>
  <si>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</si>
  <si>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</si>
  <si>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</si>
  <si>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</si>
  <si>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</si>
  <si>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</si>
  <si>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</si>
  <si>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</si>
  <si>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</si>
  <si>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</si>
  <si>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</si>
  <si>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</si>
  <si>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</si>
  <si>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</si>
  <si>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</si>
  <si>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</si>
  <si>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</si>
  <si>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</si>
  <si>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</si>
  <si>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</si>
  <si>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</si>
  <si>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</si>
  <si>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</si>
  <si>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</si>
  <si>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</si>
  <si>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</si>
  <si>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</si>
  <si>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</si>
  <si>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</si>
  <si>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</si>
  <si>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</si>
  <si>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</si>
  <si>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</si>
  <si>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</si>
  <si>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</si>
  <si>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</si>
  <si>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</si>
  <si>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</si>
  <si>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</si>
  <si>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</si>
  <si>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</si>
  <si>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</si>
  <si>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</si>
  <si>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</si>
  <si>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</si>
  <si>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</si>
  <si>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</si>
  <si>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</si>
  <si>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</si>
  <si>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</si>
  <si>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</si>
  <si>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</si>
  <si>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</si>
  <si>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</si>
  <si>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</si>
  <si>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</si>
  <si>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</si>
  <si>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</si>
  <si>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</si>
  <si>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</si>
  <si>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</si>
  <si>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</si>
  <si>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</si>
  <si>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</si>
  <si>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</si>
  <si>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</si>
  <si>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</si>
  <si>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</si>
  <si>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</si>
  <si>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</si>
  <si>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</si>
  <si>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</si>
  <si>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</si>
  <si>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</si>
  <si>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</si>
  <si>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</si>
  <si>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</si>
  <si>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</si>
  <si>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</si>
  <si>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</si>
  <si>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</si>
  <si>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</si>
  <si>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</si>
  <si>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</si>
  <si>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</si>
  <si>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</si>
  <si>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</si>
  <si>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</si>
  <si>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</si>
  <si>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</si>
  <si>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</si>
  <si>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</si>
  <si>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</si>
  <si>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</si>
  <si>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</si>
  <si>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</si>
  <si>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</si>
  <si>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</si>
  <si>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</si>
  <si>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</si>
  <si>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</si>
  <si>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</si>
  <si>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</si>
  <si>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</si>
  <si>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</si>
  <si>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</si>
  <si>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</si>
  <si>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</si>
  <si>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</si>
  <si>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</si>
  <si>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</si>
  <si>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</si>
  <si>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</si>
  <si>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</si>
  <si>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</si>
  <si>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</si>
  <si>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</si>
  <si>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</si>
  <si>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</si>
  <si>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</si>
  <si>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</si>
  <si>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</si>
  <si>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</si>
  <si>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</si>
  <si>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</si>
  <si>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</si>
  <si>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</si>
  <si>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</si>
  <si>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</si>
  <si>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</si>
  <si>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</si>
  <si>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</si>
  <si>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</si>
  <si>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</si>
  <si>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</si>
  <si>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</si>
  <si>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</si>
  <si>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</si>
  <si>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</si>
  <si>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</si>
  <si>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</si>
  <si>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</si>
  <si>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</si>
  <si>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</si>
  <si>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</si>
  <si>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</si>
  <si>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</si>
  <si>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</si>
  <si>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</si>
  <si>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</si>
  <si>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</si>
  <si>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</si>
  <si>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</si>
  <si>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</si>
  <si>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</si>
  <si>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</si>
  <si>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</si>
  <si>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</si>
  <si>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</si>
  <si>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</si>
  <si>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</si>
  <si>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</si>
  <si>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</si>
  <si>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</si>
  <si>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</si>
  <si>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</si>
  <si>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</si>
  <si>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</si>
  <si>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</si>
  <si>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</si>
  <si>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</si>
  <si>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</si>
  <si>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</si>
  <si>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</si>
  <si>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</si>
  <si>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</si>
  <si>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</si>
  <si>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</si>
  <si>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</si>
  <si>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</si>
  <si>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</si>
  <si>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</si>
  <si>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</si>
  <si>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</si>
  <si>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</si>
  <si>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</si>
  <si>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</si>
  <si>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</si>
  <si>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</si>
  <si>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</si>
  <si>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</si>
  <si>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</si>
  <si>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</si>
  <si>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</si>
  <si>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</si>
  <si>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</si>
  <si>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</si>
  <si>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</si>
  <si>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</si>
  <si>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</si>
  <si>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</si>
  <si>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</si>
  <si>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</si>
  <si>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</si>
  <si>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</si>
  <si>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</si>
  <si>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</si>
  <si>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</si>
  <si>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</si>
  <si>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</si>
  <si>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</si>
  <si>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</si>
  <si>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</si>
  <si>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</si>
  <si>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</si>
  <si>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</si>
  <si>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</si>
  <si>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</si>
  <si>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</si>
  <si>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</si>
  <si>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</si>
  <si>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</si>
  <si>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</si>
  <si>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</si>
  <si>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</si>
  <si>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</si>
  <si>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</si>
  <si>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</si>
  <si>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</si>
  <si>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</si>
  <si>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</si>
  <si>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</si>
  <si>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</si>
  <si>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</si>
  <si>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</si>
  <si>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</si>
  <si>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</si>
  <si>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</si>
  <si>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</si>
  <si>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</si>
  <si>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</si>
  <si>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</si>
  <si>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</si>
  <si>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</si>
  <si>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</si>
  <si>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</si>
  <si>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</si>
  <si>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</si>
  <si>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</si>
  <si>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</si>
  <si>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</si>
  <si>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</si>
  <si>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</si>
  <si>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</si>
  <si>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</si>
  <si>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</si>
  <si>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</si>
  <si>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</si>
  <si>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</si>
  <si>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</si>
  <si>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</si>
  <si>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</si>
  <si>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</si>
  <si>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</si>
  <si>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</si>
  <si>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</si>
  <si>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</si>
  <si>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</si>
  <si>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</si>
  <si>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</si>
  <si>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</si>
  <si>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</si>
  <si>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</si>
  <si>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</si>
  <si>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</si>
  <si>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</si>
  <si>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</si>
  <si>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</si>
  <si>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</si>
  <si>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</si>
  <si>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</si>
  <si>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</si>
  <si>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</si>
  <si>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</si>
  <si>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</si>
  <si>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</si>
  <si>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</si>
  <si>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</si>
  <si>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</si>
  <si>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</si>
  <si>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</si>
  <si>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</si>
  <si>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</si>
  <si>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</si>
  <si>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</si>
  <si>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</si>
  <si>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</si>
  <si>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</si>
  <si>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</si>
  <si>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</si>
  <si>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</si>
  <si>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</si>
  <si>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</si>
  <si>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</si>
  <si>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</si>
  <si>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</si>
  <si>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</si>
  <si>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</si>
  <si>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</si>
  <si>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</si>
  <si>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</si>
  <si>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</si>
  <si>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</si>
  <si>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</si>
  <si>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</si>
  <si>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</si>
  <si>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</si>
  <si>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</si>
  <si>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</si>
  <si>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</si>
  <si>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</si>
  <si>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</si>
  <si>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</si>
  <si>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</si>
  <si>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</si>
  <si>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</si>
  <si>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</si>
  <si>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</si>
  <si>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</si>
  <si>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</si>
  <si>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</si>
  <si>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</si>
  <si>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</si>
  <si>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</si>
  <si>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</si>
  <si>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</si>
  <si>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</si>
  <si>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</si>
  <si>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</si>
  <si>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</si>
  <si>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</si>
  <si>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</si>
  <si>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</si>
  <si>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</si>
  <si>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</si>
  <si>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</si>
  <si>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</si>
  <si>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</si>
  <si>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</si>
  <si>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</si>
  <si>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</si>
  <si>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</si>
  <si>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</si>
  <si>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</si>
  <si>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</si>
  <si>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</si>
  <si>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</si>
  <si>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</si>
  <si>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</si>
  <si>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</si>
  <si>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</si>
  <si>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</si>
  <si>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</si>
  <si>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</si>
  <si>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</si>
  <si>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</si>
  <si>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</si>
  <si>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</si>
  <si>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</si>
  <si>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</si>
  <si>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</si>
  <si>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</si>
  <si>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</si>
  <si>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</si>
  <si>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</si>
  <si>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</si>
  <si>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</si>
  <si>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</si>
  <si>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</si>
  <si>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</si>
  <si>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</si>
  <si>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</si>
  <si>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</si>
  <si>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</si>
  <si>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</si>
  <si>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</si>
  <si>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</si>
  <si>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</si>
  <si>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</si>
  <si>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</si>
  <si>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</si>
  <si>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</si>
  <si>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</si>
  <si>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</si>
  <si>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</si>
  <si>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</si>
  <si>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</si>
  <si>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</si>
  <si>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</si>
  <si>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</si>
  <si>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</si>
  <si>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</si>
  <si>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</si>
  <si>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</si>
  <si>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</si>
  <si>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</si>
  <si>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</si>
  <si>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</si>
  <si>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</si>
  <si>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</si>
  <si>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</si>
  <si>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</si>
  <si>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</si>
  <si>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</si>
  <si>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</si>
  <si>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</si>
  <si>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</si>
  <si>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</si>
  <si>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</si>
  <si>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</si>
  <si>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</si>
  <si>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</si>
  <si>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</si>
  <si>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</si>
  <si>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</si>
  <si>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</si>
  <si>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</si>
  <si>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</si>
  <si>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</si>
  <si>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</si>
  <si>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</si>
  <si>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</si>
  <si>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</si>
  <si>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</si>
  <si>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</si>
  <si>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</si>
  <si>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</si>
  <si>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</si>
  <si>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</si>
  <si>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</si>
  <si>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</si>
  <si>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</si>
  <si>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</si>
  <si>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</si>
  <si>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</si>
  <si>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</si>
  <si>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</si>
  <si>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</si>
  <si>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</si>
  <si>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</si>
  <si>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</si>
  <si>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</si>
  <si>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</si>
  <si>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</si>
  <si>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</si>
  <si>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</si>
  <si>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</si>
  <si>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</si>
  <si>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</si>
  <si>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</si>
  <si>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</si>
  <si>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</si>
  <si>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</si>
  <si>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</si>
  <si>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</si>
  <si>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</si>
  <si>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</si>
  <si>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</si>
  <si>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</si>
  <si>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</si>
  <si>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</si>
  <si>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</si>
  <si>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</si>
  <si>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</si>
  <si>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</si>
  <si>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</si>
  <si>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</si>
  <si>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</si>
  <si>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</si>
  <si>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</si>
  <si>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</si>
  <si>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</si>
  <si>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</si>
  <si>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</si>
  <si>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</si>
  <si>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</si>
  <si>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</si>
  <si>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</si>
  <si>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</si>
  <si>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</si>
  <si>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</si>
  <si>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</si>
  <si>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</si>
  <si>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</si>
  <si>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</si>
  <si>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</si>
  <si>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</si>
  <si>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</si>
  <si>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</si>
  <si>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</si>
  <si>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</si>
  <si>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</si>
  <si>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</si>
  <si>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</si>
  <si>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</si>
  <si>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</si>
  <si>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</si>
  <si>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</si>
  <si>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</si>
  <si>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</si>
  <si>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</si>
  <si>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</si>
  <si>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</si>
  <si>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</si>
  <si>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</si>
  <si>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</si>
  <si>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</si>
  <si>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</si>
  <si>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</si>
  <si>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</si>
  <si>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</si>
  <si>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</si>
  <si>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</si>
  <si>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</si>
  <si>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</si>
  <si>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</si>
  <si>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</si>
  <si>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</si>
  <si>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</si>
  <si>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</si>
  <si>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</si>
  <si>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</si>
  <si>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</si>
  <si>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</si>
  <si>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</si>
  <si>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</si>
  <si>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</si>
  <si>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</si>
  <si>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</si>
  <si>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</si>
  <si>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</si>
  <si>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</si>
  <si>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</si>
  <si>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</si>
  <si>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</si>
  <si>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</si>
  <si>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</si>
  <si>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</si>
  <si>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</si>
  <si>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</si>
  <si>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</si>
  <si>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</si>
  <si>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</si>
  <si>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</si>
  <si>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</si>
  <si>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</si>
  <si>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</si>
  <si>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</si>
  <si>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</si>
  <si>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</si>
  <si>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</si>
  <si>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</si>
  <si>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</si>
  <si>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</si>
  <si>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</si>
  <si>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</si>
  <si>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</si>
  <si>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</si>
  <si>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</si>
  <si>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</si>
  <si>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</si>
  <si>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</si>
  <si>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</si>
  <si>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</si>
  <si>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</si>
  <si>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</si>
  <si>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</si>
  <si>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</si>
  <si>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</si>
  <si>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</si>
  <si>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</si>
  <si>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</si>
  <si>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</si>
  <si>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</si>
  <si>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</si>
  <si>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</si>
  <si>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</si>
  <si>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</si>
  <si>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</si>
  <si>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</si>
  <si>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</si>
  <si>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</si>
  <si>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</si>
  <si>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</si>
  <si>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</si>
  <si>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</si>
  <si>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</si>
  <si>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</si>
  <si>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</si>
  <si>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</si>
  <si>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</si>
  <si>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</si>
  <si>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</si>
  <si>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</si>
  <si>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</si>
  <si>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</si>
  <si>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</si>
  <si>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</si>
  <si>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</si>
  <si>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</si>
  <si>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</si>
  <si>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</si>
  <si>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</si>
  <si>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</si>
  <si>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</si>
  <si>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</si>
  <si>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</si>
  <si>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</si>
  <si>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</si>
  <si>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</si>
  <si>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</si>
  <si>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</si>
  <si>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</si>
  <si>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</si>
  <si>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</si>
  <si>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</si>
  <si>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</si>
  <si>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</si>
  <si>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</si>
  <si>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</si>
  <si>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</si>
  <si>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</si>
  <si>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</si>
  <si>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</si>
  <si>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</si>
  <si>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</si>
  <si>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</si>
  <si>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</si>
  <si>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</si>
  <si>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</si>
  <si>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</si>
  <si>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</si>
  <si>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</si>
  <si>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</si>
  <si>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</si>
  <si>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</si>
  <si>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</si>
  <si>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</si>
  <si>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</si>
  <si>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</si>
  <si>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</si>
  <si>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</si>
  <si>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</si>
  <si>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</si>
  <si>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</si>
  <si>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</si>
  <si>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</si>
  <si>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</si>
  <si>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</si>
  <si>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</si>
  <si>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</si>
  <si>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</si>
  <si>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</si>
  <si>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</si>
  <si>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</si>
  <si>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</si>
  <si>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</si>
  <si>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</si>
  <si>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</si>
  <si>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</si>
  <si>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</si>
  <si>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</si>
  <si>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</si>
  <si>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</si>
  <si>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</si>
  <si>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</si>
  <si>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</si>
  <si>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</si>
  <si>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</si>
  <si>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</si>
  <si>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</si>
  <si>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</si>
  <si>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</si>
  <si>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</si>
  <si>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</si>
  <si>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</si>
  <si>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</si>
  <si>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</si>
  <si>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</si>
  <si>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</si>
  <si>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</si>
  <si>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</si>
  <si>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</si>
  <si>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</si>
  <si>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</si>
  <si>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</si>
  <si>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</si>
  <si>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</si>
  <si>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</si>
  <si>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</si>
  <si>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</si>
  <si>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</si>
  <si>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</si>
  <si>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</si>
  <si>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</si>
  <si>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</si>
  <si>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</si>
  <si>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</si>
  <si>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</si>
  <si>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</si>
  <si>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</si>
  <si>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</si>
  <si>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</si>
  <si>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</si>
  <si>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</si>
  <si>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</si>
  <si>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</si>
  <si>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</si>
  <si>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</si>
  <si>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</si>
  <si>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</si>
  <si>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</si>
  <si>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</si>
  <si>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</si>
  <si>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</si>
  <si>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</si>
  <si>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</si>
  <si>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</si>
  <si>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</si>
  <si>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</si>
  <si>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</si>
  <si>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</si>
  <si>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</si>
  <si>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</si>
  <si>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</si>
  <si>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</si>
  <si>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</si>
  <si>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</si>
  <si>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</si>
  <si>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</si>
  <si>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</si>
  <si>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</si>
  <si>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</si>
  <si>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</si>
  <si>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</si>
  <si>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</si>
  <si>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</si>
  <si>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</si>
  <si>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</si>
  <si>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</si>
  <si>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</si>
  <si>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</si>
  <si>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</si>
  <si>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</si>
  <si>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</si>
  <si>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</si>
  <si>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</si>
  <si>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</si>
  <si>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</si>
  <si>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</si>
  <si>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</si>
  <si>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</si>
  <si>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</si>
  <si>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</si>
  <si>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</si>
  <si>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</si>
  <si>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</si>
  <si>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</si>
  <si>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</si>
  <si>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</si>
  <si>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</si>
  <si>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</si>
  <si>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</si>
  <si>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</si>
  <si>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</si>
  <si>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</si>
  <si>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</si>
  <si>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</si>
  <si>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</si>
  <si>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</si>
  <si>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</si>
  <si>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</si>
  <si>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</si>
  <si>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</si>
  <si>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</si>
  <si>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</si>
  <si>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</si>
  <si>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</si>
  <si>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</si>
  <si>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</si>
  <si>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</si>
  <si>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</si>
  <si>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</si>
  <si>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</si>
  <si>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</si>
  <si>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</si>
  <si>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</si>
  <si>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</si>
  <si>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</si>
  <si>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</si>
  <si>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</si>
  <si>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</si>
  <si>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</si>
  <si>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</si>
  <si>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</si>
  <si>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</si>
  <si>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</si>
  <si>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</si>
  <si>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</si>
  <si>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</si>
  <si>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</si>
  <si>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</si>
  <si>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</si>
  <si>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</si>
  <si>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</si>
  <si>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</si>
  <si>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</si>
  <si>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</si>
  <si>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</si>
  <si>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</si>
  <si>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</si>
  <si>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</si>
  <si>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</si>
  <si>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</si>
  <si>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</si>
  <si>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</si>
  <si>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</si>
  <si>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</si>
  <si>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</si>
  <si>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</si>
  <si>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</si>
  <si>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</si>
  <si>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</si>
  <si>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</si>
  <si>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</si>
  <si>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</si>
  <si>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</si>
  <si>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</si>
  <si>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</si>
  <si>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</si>
  <si>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</si>
  <si>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</si>
  <si>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</si>
  <si>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</si>
  <si>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</si>
  <si>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</si>
  <si>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</si>
  <si>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</si>
  <si>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</si>
  <si>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</si>
  <si>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</si>
  <si>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</si>
  <si>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</si>
  <si>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</si>
  <si>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</si>
  <si>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</si>
  <si>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</si>
  <si>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</si>
  <si>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</si>
  <si>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</si>
  <si>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</si>
  <si>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</si>
  <si>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</si>
  <si>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</si>
  <si>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</si>
  <si>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</si>
  <si>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</si>
  <si>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</si>
  <si>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</si>
  <si>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</si>
  <si>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</si>
  <si>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</si>
  <si>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</si>
  <si>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</si>
  <si>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</si>
  <si>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</si>
  <si>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</si>
  <si>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</si>
  <si>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</si>
  <si>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</si>
  <si>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</si>
  <si>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</si>
  <si>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</si>
  <si>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</si>
  <si>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</si>
  <si>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</si>
  <si>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</si>
  <si>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</si>
  <si>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</si>
  <si>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</si>
  <si>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</si>
  <si>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</si>
  <si>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</si>
  <si>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</si>
  <si>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</si>
  <si>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</si>
  <si>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</si>
  <si>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</si>
  <si>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</si>
  <si>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</si>
  <si>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</si>
  <si>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</si>
  <si>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</si>
  <si>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</si>
  <si>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</si>
  <si>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</si>
  <si>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</si>
  <si>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</si>
  <si>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</si>
  <si>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</si>
  <si>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</si>
  <si>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</si>
  <si>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</si>
  <si>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</si>
  <si>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</si>
  <si>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</si>
  <si>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</si>
  <si>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</si>
  <si>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</si>
  <si>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</si>
  <si>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</si>
  <si>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</si>
  <si>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</si>
  <si>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</si>
  <si>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</si>
  <si>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</si>
  <si>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</si>
  <si>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</si>
  <si>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</si>
  <si>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</si>
  <si>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</si>
  <si>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</si>
  <si>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</si>
  <si>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</si>
  <si>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</si>
  <si>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</si>
  <si>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</si>
  <si>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</si>
  <si>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</si>
  <si>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</si>
  <si>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</si>
  <si>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</si>
  <si>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</si>
  <si>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</si>
  <si>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</si>
  <si>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</si>
  <si>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</si>
  <si>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</si>
  <si>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</si>
  <si>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</si>
  <si>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</si>
  <si>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</si>
  <si>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</si>
  <si>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</si>
  <si>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</si>
  <si>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</si>
  <si>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</si>
  <si>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</si>
  <si>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</si>
  <si>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</si>
  <si>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</si>
  <si>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</si>
  <si>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</si>
  <si>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</si>
  <si>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</si>
  <si>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</si>
  <si>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</si>
  <si>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</si>
  <si>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</si>
  <si>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</si>
  <si>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</si>
  <si>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</si>
  <si>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</si>
  <si>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</si>
  <si>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</si>
  <si>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</si>
  <si>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</si>
  <si>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</si>
  <si>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</si>
  <si>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</si>
  <si>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</si>
  <si>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</si>
  <si>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</si>
  <si>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</si>
  <si>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</si>
  <si>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</si>
  <si>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</si>
  <si>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</si>
  <si>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</si>
  <si>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</si>
  <si>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</si>
  <si>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</si>
  <si>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</si>
  <si>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</si>
  <si>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</si>
  <si>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</si>
  <si>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</si>
  <si>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</si>
  <si>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</si>
  <si>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</si>
  <si>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</si>
  <si>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</si>
  <si>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</si>
  <si>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</si>
  <si>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</si>
  <si>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</si>
  <si>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</si>
  <si>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</si>
  <si>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</si>
  <si>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</si>
  <si>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</si>
  <si>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</si>
  <si>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</si>
  <si>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</si>
  <si>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</si>
  <si>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</si>
  <si>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</si>
  <si>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</si>
  <si>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</si>
  <si>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</si>
  <si>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</si>
  <si>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</si>
  <si>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</si>
  <si>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</si>
  <si>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</si>
  <si>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</si>
  <si>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</si>
  <si>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</si>
  <si>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</si>
  <si>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</si>
  <si>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</si>
  <si>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</si>
  <si>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</si>
  <si>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</si>
  <si>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</si>
  <si>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</si>
  <si>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</si>
  <si>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</si>
  <si>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</si>
  <si>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</si>
  <si>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</si>
  <si>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</si>
  <si>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</si>
  <si>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</si>
  <si>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</si>
  <si>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</si>
  <si>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</si>
  <si>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</si>
  <si>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</si>
  <si>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</si>
  <si>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</si>
  <si>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</si>
  <si>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</si>
  <si>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</si>
  <si>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</si>
  <si>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</si>
  <si>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</si>
  <si>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</si>
  <si>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</si>
  <si>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</si>
  <si>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</si>
  <si>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</si>
  <si>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</si>
  <si>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</si>
  <si>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</si>
  <si>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</si>
  <si>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</si>
  <si>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</si>
  <si>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</si>
  <si>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</si>
  <si>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</si>
  <si>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</si>
  <si>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</si>
  <si>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</si>
  <si>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</si>
  <si>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</si>
  <si>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</si>
  <si>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</si>
  <si>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</si>
  <si>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</si>
  <si>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</si>
  <si>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</si>
  <si>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</si>
  <si>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</si>
  <si>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</si>
  <si>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</si>
  <si>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</si>
  <si>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</si>
  <si>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</si>
  <si>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</si>
  <si>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</si>
  <si>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</si>
  <si>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</si>
  <si>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</si>
  <si>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</si>
  <si>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</si>
  <si>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</si>
  <si>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</si>
  <si>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</si>
  <si>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</si>
  <si>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</si>
  <si>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</si>
  <si>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</si>
  <si>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</si>
  <si>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</si>
  <si>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</si>
  <si>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</si>
  <si>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</si>
  <si>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</si>
  <si>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</si>
  <si>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</si>
  <si>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</si>
  <si>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</si>
  <si>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</si>
  <si>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</si>
  <si>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</si>
  <si>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</si>
  <si>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</si>
  <si>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</si>
  <si>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</si>
  <si>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</si>
  <si>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</si>
  <si>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</si>
  <si>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</si>
  <si>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</si>
  <si>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</si>
  <si>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</si>
  <si>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</si>
  <si>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</si>
  <si>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</si>
  <si>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</si>
  <si>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</si>
  <si>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</si>
  <si>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</si>
  <si>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</si>
  <si>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</si>
  <si>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</si>
  <si>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</si>
  <si>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</si>
  <si>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</si>
  <si>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</si>
  <si>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</si>
  <si>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</si>
  <si>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</si>
  <si>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</si>
  <si>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</si>
  <si>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</si>
  <si>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</si>
  <si>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</si>
  <si>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</si>
  <si>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</si>
  <si>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</si>
  <si>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</si>
  <si>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</si>
  <si>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</si>
  <si>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</si>
  <si>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</si>
  <si>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</si>
  <si>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</si>
  <si>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</si>
  <si>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</si>
  <si>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</si>
  <si>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</si>
  <si>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</si>
  <si>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</si>
  <si>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</si>
  <si>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</si>
  <si>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</si>
  <si>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</si>
  <si>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</si>
  <si>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</si>
  <si>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</si>
  <si>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</si>
  <si>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</si>
  <si>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</si>
  <si>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</si>
  <si>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</si>
  <si>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</si>
  <si>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</si>
  <si>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</si>
  <si>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</si>
  <si>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</si>
  <si>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</si>
  <si>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</si>
  <si>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</si>
  <si>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</si>
  <si>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</si>
  <si>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</si>
  <si>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</si>
  <si>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</si>
  <si>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</si>
  <si>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</si>
  <si>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</si>
  <si>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</si>
  <si>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</si>
  <si>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</si>
  <si>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</si>
  <si>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</si>
  <si>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</si>
  <si>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</si>
  <si>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</si>
  <si>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</si>
  <si>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</si>
  <si>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</si>
  <si>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</si>
  <si>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</si>
  <si>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</si>
  <si>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</si>
  <si>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</si>
  <si>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</si>
  <si>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</si>
  <si>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</si>
  <si>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</si>
  <si>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</si>
  <si>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</si>
  <si>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</si>
  <si>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</si>
  <si>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</si>
  <si>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</si>
  <si>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</si>
  <si>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</si>
  <si>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</si>
  <si>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</si>
  <si>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</si>
  <si>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</si>
  <si>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</si>
  <si>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</si>
  <si>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</si>
  <si>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</si>
  <si>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</si>
  <si>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</si>
  <si>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</si>
  <si>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</si>
  <si>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</si>
  <si>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</si>
  <si>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</si>
  <si>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</si>
  <si>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</si>
  <si>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</si>
  <si>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</si>
  <si>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</si>
  <si>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</si>
  <si>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</si>
  <si>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</si>
  <si>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</si>
  <si>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</si>
  <si>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</si>
  <si>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</si>
  <si>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</si>
  <si>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</si>
  <si>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</si>
  <si>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</si>
  <si>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</si>
  <si>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</si>
  <si>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</si>
  <si>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</si>
  <si>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</si>
  <si>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</si>
  <si>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</si>
  <si>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</si>
  <si>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</si>
  <si>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</si>
  <si>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</si>
  <si>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</si>
  <si>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</si>
  <si>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</si>
  <si>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</si>
  <si>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</si>
  <si>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</si>
  <si>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</si>
  <si>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</si>
  <si>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</si>
  <si>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</si>
  <si>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</si>
  <si>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</si>
  <si>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</si>
  <si>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</si>
  <si>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</si>
  <si>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</si>
  <si>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</si>
  <si>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</si>
  <si>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</si>
  <si>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</si>
  <si>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</si>
  <si>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</si>
  <si>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</si>
  <si>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</si>
  <si>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</si>
  <si>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</si>
  <si>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</si>
  <si>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</si>
  <si>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</si>
  <si>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</si>
  <si>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</si>
  <si>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</si>
  <si>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</si>
  <si>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</si>
  <si>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</si>
  <si>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</si>
  <si>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</si>
  <si>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</si>
  <si>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</si>
  <si>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</si>
  <si>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</si>
  <si>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</si>
  <si>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</si>
  <si>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</si>
  <si>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</si>
  <si>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</si>
  <si>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</si>
  <si>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</si>
  <si>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</si>
  <si>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</si>
  <si>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</si>
  <si>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</si>
  <si>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</si>
  <si>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</si>
  <si>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</si>
  <si>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</si>
  <si>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</si>
  <si>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</si>
  <si>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</si>
  <si>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</si>
  <si>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</si>
  <si>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</si>
  <si>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</si>
  <si>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</si>
  <si>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</si>
  <si>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</si>
  <si>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</si>
  <si>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</si>
  <si>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</si>
  <si>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</si>
  <si>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</si>
  <si>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</si>
  <si>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</si>
  <si>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</si>
  <si>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</si>
  <si>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</si>
  <si>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</si>
  <si>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</si>
  <si>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</si>
  <si>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</si>
  <si>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</si>
  <si>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</si>
  <si>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</si>
  <si>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</si>
  <si>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</si>
  <si>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</si>
  <si>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</si>
  <si>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</si>
  <si>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</si>
  <si>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</si>
  <si>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</si>
  <si>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</si>
  <si>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</si>
  <si>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</si>
  <si>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</si>
  <si>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</si>
  <si>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</si>
  <si>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</si>
  <si>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</si>
  <si>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</si>
  <si>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</si>
  <si>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</si>
  <si>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</si>
  <si>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</si>
  <si>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</si>
  <si>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</si>
  <si>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</si>
  <si>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</si>
  <si>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</si>
  <si>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</si>
  <si>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</si>
  <si>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</si>
  <si>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</si>
  <si>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</si>
  <si>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</si>
  <si>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</si>
  <si>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</si>
  <si>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</si>
  <si>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</si>
  <si>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</si>
  <si>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</si>
  <si>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</si>
  <si>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</si>
  <si>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</si>
  <si>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</si>
  <si>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</si>
  <si>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</si>
  <si>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</si>
  <si>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</si>
  <si>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</si>
  <si>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</si>
  <si>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</si>
  <si>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</si>
  <si>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</si>
  <si>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</si>
  <si>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</si>
  <si>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</si>
  <si>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</si>
  <si>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</si>
  <si>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</si>
  <si>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</si>
  <si>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</si>
  <si>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</si>
  <si>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</si>
  <si>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</si>
  <si>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</si>
  <si>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</si>
  <si>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</si>
  <si>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</si>
  <si>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</si>
  <si>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</si>
  <si>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</si>
  <si>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</si>
  <si>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</si>
  <si>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</si>
  <si>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</si>
  <si>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</si>
  <si>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</si>
  <si>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</si>
  <si>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</si>
  <si>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</si>
  <si>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</si>
  <si>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</si>
  <si>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</si>
  <si>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</si>
  <si>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</si>
  <si>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</si>
  <si>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</si>
  <si>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</si>
  <si>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</si>
  <si>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</si>
  <si>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</si>
  <si>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</si>
  <si>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</si>
  <si>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</si>
  <si>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</si>
  <si>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</si>
  <si>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</si>
  <si>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</si>
  <si>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</si>
  <si>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</si>
  <si>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</si>
  <si>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</si>
  <si>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</si>
  <si>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</si>
  <si>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</si>
  <si>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</si>
  <si>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</si>
  <si>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</si>
  <si>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</si>
  <si>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</si>
  <si>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</si>
  <si>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</si>
  <si>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</si>
  <si>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</si>
  <si>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</si>
  <si>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</si>
  <si>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</si>
  <si>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</si>
  <si>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</si>
  <si>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</si>
  <si>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</si>
  <si>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</si>
  <si>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</si>
  <si>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</si>
  <si>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</si>
  <si>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</si>
  <si>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</si>
  <si>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</si>
  <si>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</si>
  <si>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</si>
  <si>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</si>
  <si>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</si>
  <si>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</si>
  <si>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</si>
  <si>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</si>
  <si>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</si>
  <si>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</si>
  <si>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</si>
  <si>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</si>
  <si>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</si>
  <si>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</si>
  <si>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</si>
  <si>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</si>
  <si>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</si>
  <si>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</si>
  <si>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</si>
  <si>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</si>
  <si>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</si>
  <si>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</si>
  <si>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</si>
  <si>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</si>
  <si>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</si>
  <si>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</si>
  <si>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</si>
  <si>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</si>
  <si>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</si>
  <si>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</si>
  <si>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</si>
  <si>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</si>
  <si>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</si>
  <si>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</si>
  <si>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</si>
  <si>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</si>
  <si>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</si>
  <si>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</si>
  <si>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</si>
  <si>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</si>
  <si>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</si>
  <si>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</si>
  <si>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</si>
  <si>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</si>
  <si>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</si>
  <si>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</si>
  <si>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</si>
  <si>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</si>
  <si>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</si>
  <si>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</si>
  <si>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</si>
  <si>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</si>
  <si>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</si>
  <si>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</si>
  <si>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</si>
  <si>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</si>
  <si>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</si>
  <si>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</si>
  <si>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</si>
  <si>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</si>
  <si>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</si>
  <si>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</si>
  <si>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</si>
  <si>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</si>
  <si>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</si>
  <si>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</si>
  <si>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</si>
  <si>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</si>
  <si>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</si>
  <si>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</si>
  <si>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</si>
  <si>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</si>
  <si>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</si>
  <si>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</si>
  <si>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</si>
  <si>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</si>
  <si>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</si>
  <si>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</si>
  <si>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</si>
  <si>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</si>
  <si>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</si>
  <si>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</si>
  <si>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</si>
  <si>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</si>
  <si>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</si>
  <si>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</si>
  <si>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</si>
  <si>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</si>
  <si>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</si>
  <si>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</si>
  <si>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</si>
  <si>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</si>
  <si>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</si>
  <si>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</si>
  <si>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</si>
  <si>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</si>
  <si>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</si>
  <si>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</si>
  <si>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</si>
  <si>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</si>
  <si>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</si>
  <si>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</si>
  <si>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</si>
  <si>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</si>
  <si>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</si>
  <si>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</si>
  <si>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</si>
  <si>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</si>
  <si>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</si>
  <si>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</si>
  <si>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</si>
  <si>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</si>
  <si>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</si>
  <si>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</si>
  <si>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</si>
  <si>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</si>
  <si>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</si>
  <si>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</si>
  <si>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</si>
  <si>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</si>
  <si>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</si>
  <si>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</si>
  <si>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</si>
  <si>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</si>
  <si>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</si>
  <si>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</si>
  <si>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</si>
  <si>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</si>
  <si>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</si>
  <si>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</si>
  <si>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</si>
  <si>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</si>
  <si>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</si>
  <si>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</si>
  <si>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</si>
  <si>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</si>
  <si>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</si>
  <si>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</si>
  <si>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</si>
  <si>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</si>
  <si>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</si>
  <si>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</si>
  <si>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</si>
  <si>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</si>
  <si>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</si>
  <si>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</si>
  <si>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</si>
  <si>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</si>
  <si>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</si>
  <si>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</si>
  <si>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</si>
  <si>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</si>
  <si>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</si>
  <si>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</si>
  <si>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</si>
  <si>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</si>
  <si>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</si>
  <si>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</si>
  <si>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</si>
  <si>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</si>
  <si>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</si>
  <si>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</si>
  <si>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</si>
  <si>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</si>
  <si>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</si>
  <si>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</si>
  <si>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</si>
  <si>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</si>
  <si>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</si>
  <si>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</si>
  <si>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</si>
  <si>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</si>
  <si>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</si>
  <si>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</si>
  <si>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</si>
  <si>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</si>
  <si>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</si>
  <si>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</si>
  <si>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</si>
  <si>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</si>
  <si>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</si>
  <si>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</si>
  <si>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</si>
  <si>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</si>
  <si>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</si>
  <si>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</si>
  <si>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</si>
  <si>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</si>
  <si>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</si>
  <si>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</si>
  <si>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</si>
  <si>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</si>
  <si>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</si>
  <si>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</si>
  <si>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</si>
  <si>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</si>
  <si>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</si>
  <si>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</si>
  <si>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</si>
  <si>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</si>
  <si>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</si>
  <si>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</si>
  <si>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</si>
  <si>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</si>
  <si>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</si>
  <si>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</si>
  <si>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</si>
  <si>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</si>
  <si>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</si>
  <si>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</si>
  <si>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</si>
  <si>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</si>
  <si>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</si>
  <si>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</si>
  <si>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</si>
  <si>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</si>
  <si>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</si>
  <si>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</si>
  <si>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</si>
  <si>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</si>
  <si>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</si>
  <si>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</si>
  <si>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</si>
  <si>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</si>
  <si>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</si>
  <si>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</si>
  <si>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</si>
  <si>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</si>
  <si>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</si>
  <si>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</si>
  <si>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</si>
  <si>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</si>
  <si>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</si>
  <si>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</si>
  <si>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</si>
  <si>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</si>
  <si>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</si>
  <si>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</si>
  <si>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</si>
  <si>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</si>
  <si>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</si>
  <si>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</si>
  <si>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</si>
  <si>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</si>
  <si>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</si>
  <si>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</si>
  <si>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</si>
  <si>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</si>
  <si>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</si>
  <si>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</si>
  <si>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</si>
  <si>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</si>
  <si>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</si>
  <si>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</si>
  <si>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</si>
  <si>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</si>
  <si>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</si>
  <si>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</si>
  <si>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</si>
  <si>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</si>
  <si>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</si>
  <si>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</si>
  <si>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</si>
  <si>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</si>
  <si>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</si>
  <si>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</si>
  <si>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</si>
  <si>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</si>
  <si>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</si>
  <si>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</si>
  <si>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</si>
  <si>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</si>
  <si>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</si>
  <si>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</si>
  <si>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</si>
  <si>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</si>
  <si>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</si>
  <si>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</si>
  <si>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</si>
  <si>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</si>
  <si>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</si>
  <si>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</si>
  <si>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</si>
  <si>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</si>
  <si>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</si>
  <si>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</si>
  <si>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</si>
  <si>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</si>
  <si>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</si>
  <si>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</si>
  <si>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</si>
  <si>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</si>
  <si>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</si>
  <si>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</si>
  <si>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</si>
  <si>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</si>
  <si>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</si>
  <si>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</si>
  <si>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</si>
  <si>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</si>
  <si>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</si>
  <si>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</si>
  <si>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</si>
  <si>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</si>
  <si>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</si>
  <si>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</si>
  <si>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</si>
  <si>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</si>
  <si>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</si>
  <si>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</si>
  <si>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</si>
  <si>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</si>
  <si>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</si>
  <si>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</si>
  <si>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</si>
  <si>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</si>
  <si>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</si>
  <si>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</si>
  <si>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</si>
  <si>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</si>
  <si>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</si>
  <si>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</si>
  <si>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</si>
  <si>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</si>
  <si>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</si>
  <si>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</si>
  <si>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</si>
  <si>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</si>
  <si>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</si>
  <si>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</si>
  <si>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</si>
  <si>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</si>
  <si>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</si>
  <si>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</si>
  <si>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</si>
  <si>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</si>
  <si>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</si>
  <si>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</si>
  <si>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</si>
  <si>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</si>
  <si>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</si>
  <si>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</si>
  <si>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</si>
  <si>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</si>
  <si>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</si>
  <si>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</si>
  <si>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</si>
  <si>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</si>
  <si>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</si>
  <si>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</si>
  <si>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</si>
  <si>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</si>
  <si>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</si>
  <si>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</si>
  <si>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</si>
  <si>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</si>
  <si>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</si>
  <si>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</si>
  <si>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</si>
  <si>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</si>
  <si>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</si>
  <si>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</si>
  <si>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</si>
  <si>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</si>
  <si>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</si>
  <si>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</si>
  <si>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</si>
  <si>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</si>
  <si>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</si>
  <si>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</si>
  <si>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</si>
  <si>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</si>
  <si>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</si>
  <si>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</si>
  <si>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</si>
  <si>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</si>
  <si>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</si>
  <si>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</si>
  <si>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</si>
  <si>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</si>
  <si>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</si>
  <si>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</si>
  <si>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</si>
  <si>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</si>
  <si>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</si>
  <si>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</si>
  <si>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</si>
  <si>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</si>
  <si>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</si>
  <si>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</si>
  <si>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</si>
  <si>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</si>
  <si>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</si>
  <si>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</si>
  <si>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</si>
  <si>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</si>
  <si>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</si>
  <si>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</si>
  <si>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</si>
  <si>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</si>
  <si>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</si>
  <si>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</si>
  <si>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</si>
  <si>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</si>
  <si>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</si>
  <si>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</si>
  <si>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</si>
  <si>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</si>
  <si>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</si>
  <si>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</si>
  <si>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</si>
  <si>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</si>
  <si>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</si>
  <si>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</si>
  <si>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</si>
  <si>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</si>
  <si>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</si>
  <si>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</si>
  <si>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</si>
  <si>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</si>
  <si>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</si>
  <si>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</si>
  <si>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</si>
  <si>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</si>
  <si>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</si>
  <si>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</si>
  <si>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</si>
  <si>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</si>
  <si>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</si>
  <si>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</si>
  <si>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</si>
  <si>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</si>
  <si>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</si>
  <si>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</si>
  <si>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</si>
  <si>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</si>
  <si>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</si>
  <si>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</si>
  <si>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</si>
  <si>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</si>
  <si>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</si>
  <si>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</si>
  <si>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</si>
  <si>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</si>
  <si>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</si>
  <si>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</si>
  <si>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</si>
  <si>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</si>
  <si>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</si>
  <si>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</si>
  <si>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</si>
  <si>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</si>
  <si>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</si>
  <si>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</si>
  <si>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</si>
  <si>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</si>
  <si>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</si>
  <si>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</si>
  <si>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</si>
  <si>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</si>
  <si>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</si>
  <si>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</si>
  <si>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</si>
  <si>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</si>
  <si>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</si>
  <si>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</si>
  <si>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</si>
  <si>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</si>
  <si>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</si>
  <si>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</si>
  <si>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</si>
  <si>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</si>
  <si>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</si>
  <si>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</si>
  <si>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</si>
  <si>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</si>
  <si>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</si>
  <si>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</si>
  <si>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</si>
  <si>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</si>
  <si>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</si>
  <si>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</si>
  <si>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</si>
  <si>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</si>
  <si>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</si>
  <si>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</si>
  <si>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</si>
  <si>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</si>
  <si>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</si>
  <si>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</si>
  <si>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</si>
  <si>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</si>
  <si>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</si>
  <si>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</si>
  <si>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</si>
  <si>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</si>
  <si>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</si>
  <si>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</si>
  <si>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</si>
  <si>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</si>
  <si>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</si>
  <si>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</si>
  <si>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</si>
  <si>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</si>
  <si>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</si>
  <si>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</si>
  <si>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</si>
  <si>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</si>
  <si>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</si>
  <si>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</si>
  <si>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</si>
  <si>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</si>
  <si>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</si>
  <si>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</si>
  <si>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</si>
  <si>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</si>
  <si>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</si>
  <si>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</si>
  <si>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</si>
  <si>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</si>
  <si>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</si>
  <si>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</si>
  <si>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</si>
  <si>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</si>
  <si>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</si>
  <si>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</si>
  <si>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</si>
  <si>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</si>
  <si>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</si>
  <si>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</si>
  <si>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</si>
  <si>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</si>
  <si>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</si>
  <si>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</si>
  <si>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</si>
  <si>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</si>
  <si>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</si>
  <si>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</si>
  <si>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</si>
  <si>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</si>
  <si>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</si>
  <si>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</si>
  <si>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</si>
  <si>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</si>
  <si>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</si>
  <si>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</si>
  <si>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</si>
  <si>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</si>
  <si>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</si>
  <si>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</si>
  <si>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</si>
  <si>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</si>
  <si>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</si>
  <si>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</si>
  <si>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</si>
  <si>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</si>
  <si>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</si>
  <si>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</si>
  <si>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</si>
  <si>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</si>
  <si>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</si>
  <si>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</si>
  <si>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</si>
  <si>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</si>
  <si>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</si>
  <si>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</si>
  <si>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</si>
  <si>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</si>
  <si>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</si>
  <si>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</si>
  <si>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</si>
  <si>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</si>
  <si>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</si>
  <si>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</si>
  <si>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</si>
  <si>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</si>
  <si>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</si>
  <si>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</si>
  <si>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</si>
  <si>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</si>
  <si>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</si>
  <si>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</si>
  <si>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</si>
  <si>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</si>
  <si>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</si>
  <si>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</si>
  <si>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</si>
  <si>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</si>
  <si>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</si>
  <si>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</si>
  <si>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</si>
  <si>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</si>
  <si>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</si>
  <si>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</si>
  <si>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</si>
  <si>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</si>
  <si>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</si>
  <si>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</si>
  <si>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</si>
  <si>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</si>
  <si>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</si>
  <si>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</si>
  <si>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</si>
  <si>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</si>
  <si>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</si>
  <si>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</si>
  <si>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</si>
  <si>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</si>
  <si>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</si>
  <si>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</si>
  <si>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</si>
  <si>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</si>
  <si>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</si>
  <si>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</si>
  <si>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</si>
  <si>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</si>
  <si>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</si>
  <si>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</si>
  <si>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</si>
  <si>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</si>
  <si>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</si>
  <si>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</si>
  <si>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</si>
  <si>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</si>
  <si>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</si>
  <si>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</si>
  <si>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</si>
  <si>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</si>
  <si>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</si>
  <si>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</si>
  <si>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</si>
  <si>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</si>
  <si>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</si>
  <si>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</si>
  <si>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</si>
  <si>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</si>
  <si>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</si>
  <si>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</si>
  <si>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</si>
  <si>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</si>
  <si>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</si>
  <si>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</si>
  <si>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</si>
  <si>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</si>
  <si>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</si>
  <si>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</si>
  <si>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</si>
  <si>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</si>
  <si>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</si>
  <si>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</si>
  <si>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</si>
  <si>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</si>
  <si>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</si>
  <si>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</si>
  <si>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</si>
  <si>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</si>
  <si>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</si>
  <si>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</si>
  <si>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</si>
  <si>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</si>
  <si>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</si>
  <si>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</si>
  <si>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</si>
  <si>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</si>
  <si>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</si>
  <si>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</si>
  <si>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</si>
  <si>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</si>
  <si>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</si>
  <si>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</si>
  <si>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</si>
  <si>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</si>
  <si>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</si>
  <si>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</si>
  <si>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</si>
  <si>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</si>
  <si>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</si>
  <si>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</si>
  <si>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</si>
  <si>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</si>
  <si>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</si>
  <si>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</si>
  <si>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</si>
  <si>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</si>
  <si>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</si>
  <si>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</si>
  <si>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</si>
  <si>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</si>
  <si>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</si>
  <si>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</si>
  <si>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</si>
  <si>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</si>
  <si>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</si>
  <si>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</si>
  <si>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</si>
  <si>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</si>
  <si>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</si>
  <si>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</si>
  <si>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</si>
  <si>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</si>
  <si>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</si>
  <si>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</si>
  <si>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</si>
  <si>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</si>
  <si>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</si>
  <si>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</si>
  <si>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</si>
  <si>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</si>
  <si>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</si>
  <si>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</si>
  <si>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</si>
  <si>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</si>
  <si>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</si>
  <si>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</si>
  <si>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</si>
  <si>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</si>
  <si>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</si>
  <si>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</si>
  <si>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</si>
  <si>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</si>
  <si>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</si>
  <si>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</si>
  <si>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</si>
  <si>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</si>
  <si>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</si>
  <si>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</si>
  <si>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</si>
  <si>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</si>
  <si>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</si>
  <si>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</si>
  <si>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</si>
  <si>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</si>
  <si>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</si>
  <si>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</si>
  <si>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</si>
  <si>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</si>
  <si>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</si>
  <si>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</si>
  <si>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</si>
  <si>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</si>
  <si>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</si>
  <si>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</si>
  <si>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</si>
  <si>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</si>
  <si>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</si>
  <si>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</si>
  <si>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</si>
  <si>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</si>
  <si>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</si>
  <si>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</si>
  <si>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</si>
  <si>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</si>
  <si>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</si>
  <si>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</si>
  <si>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</si>
  <si>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</si>
  <si>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</si>
  <si>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</si>
  <si>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</si>
  <si>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</si>
  <si>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</si>
  <si>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</si>
  <si>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</si>
  <si>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</si>
  <si>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</si>
  <si>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</si>
  <si>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</si>
  <si>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</si>
  <si>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</si>
  <si>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</si>
  <si>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</si>
  <si>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</si>
  <si>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</si>
  <si>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</si>
  <si>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</si>
  <si>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</si>
  <si>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</si>
  <si>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</si>
  <si>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</si>
  <si>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</si>
  <si>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</si>
  <si>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</si>
  <si>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</si>
  <si>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</si>
  <si>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</si>
  <si>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</si>
  <si>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</si>
  <si>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</si>
  <si>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</si>
  <si>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</si>
  <si>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</si>
  <si>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</si>
  <si>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</si>
  <si>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</si>
  <si>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</si>
  <si>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</si>
  <si>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</si>
  <si>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</si>
  <si>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</si>
  <si>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</si>
  <si>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</si>
  <si>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</si>
  <si>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</si>
  <si>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</si>
  <si>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</si>
  <si>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</si>
  <si>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</si>
  <si>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</si>
  <si>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</si>
  <si>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</si>
  <si>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</si>
  <si>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</si>
  <si>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</si>
  <si>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</si>
  <si>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</si>
  <si>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</si>
  <si>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</si>
  <si>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</si>
  <si>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</si>
  <si>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</si>
  <si>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</si>
  <si>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</si>
  <si>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</si>
  <si>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</si>
  <si>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</si>
  <si>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</si>
  <si>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</si>
  <si>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</si>
  <si>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</si>
  <si>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</si>
  <si>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</si>
  <si>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</si>
  <si>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</si>
  <si>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</si>
  <si>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</si>
  <si>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</si>
  <si>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</si>
  <si>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</si>
  <si>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</si>
  <si>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</si>
  <si>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</si>
  <si>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</si>
  <si>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</si>
  <si>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</si>
  <si>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</si>
  <si>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</si>
  <si>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</si>
  <si>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</si>
  <si>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</si>
  <si>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</si>
  <si>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</si>
  <si>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</si>
  <si>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</si>
  <si>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</si>
  <si>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</si>
  <si>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</si>
  <si>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</si>
  <si>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</si>
  <si>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</si>
  <si>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</si>
  <si>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</si>
  <si>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</si>
  <si>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</si>
  <si>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</si>
  <si>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</si>
  <si>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</si>
  <si>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</si>
  <si>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</si>
  <si>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</si>
  <si>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</si>
  <si>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</si>
  <si>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</si>
  <si>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</si>
  <si>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</si>
  <si>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</si>
  <si>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</si>
  <si>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</si>
  <si>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</si>
  <si>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</si>
  <si>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</si>
  <si>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</si>
  <si>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</si>
  <si>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</si>
  <si>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</si>
  <si>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</si>
  <si>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</si>
  <si>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</si>
  <si>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</si>
  <si>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</si>
  <si>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</si>
  <si>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</si>
  <si>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</si>
  <si>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</si>
  <si>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</si>
  <si>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</si>
  <si>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</si>
  <si>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</si>
  <si>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</si>
  <si>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</si>
  <si>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</si>
  <si>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</si>
  <si>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</si>
  <si>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</si>
  <si>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</si>
  <si>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</si>
  <si>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</si>
  <si>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</si>
  <si>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</si>
  <si>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</si>
  <si>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</si>
  <si>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</si>
  <si>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</si>
  <si>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</si>
  <si>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</si>
  <si>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</si>
  <si>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</si>
  <si>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</si>
  <si>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</si>
  <si>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</si>
  <si>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</si>
  <si>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</si>
  <si>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</si>
  <si>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</si>
  <si>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</si>
  <si>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</si>
  <si>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</si>
  <si>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</si>
  <si>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</si>
  <si>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</si>
  <si>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</si>
  <si>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</si>
  <si>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</si>
  <si>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</si>
  <si>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</si>
  <si>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</si>
  <si>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</si>
  <si>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</si>
  <si>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</si>
  <si>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</si>
  <si>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</si>
  <si>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</si>
  <si>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</si>
  <si>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</si>
  <si>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</si>
  <si>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</si>
  <si>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</si>
  <si>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</si>
  <si>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</si>
  <si>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</si>
  <si>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</si>
  <si>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</si>
  <si>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</si>
  <si>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</si>
  <si>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</si>
  <si>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</si>
  <si>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</si>
  <si>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</si>
  <si>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</si>
  <si>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</si>
  <si>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</si>
  <si>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</si>
  <si>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</si>
  <si>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</si>
  <si>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</si>
  <si>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</si>
  <si>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</si>
  <si>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</si>
  <si>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</si>
  <si>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</si>
  <si>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</si>
  <si>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</si>
  <si>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</si>
  <si>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</si>
  <si>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</si>
  <si>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</si>
  <si>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</si>
  <si>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</si>
  <si>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</si>
  <si>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</si>
  <si>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</si>
  <si>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</si>
  <si>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</si>
  <si>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</si>
  <si>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</si>
  <si>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</si>
  <si>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</si>
  <si>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</si>
  <si>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</si>
  <si>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</si>
  <si>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</si>
  <si>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</si>
  <si>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</si>
  <si>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</si>
  <si>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</si>
  <si>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</si>
  <si>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</si>
  <si>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</si>
  <si>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</si>
  <si>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</si>
  <si>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</si>
  <si>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</si>
  <si>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</si>
  <si>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</si>
  <si>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</si>
  <si>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</si>
  <si>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</si>
  <si>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</si>
  <si>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</si>
  <si>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</si>
  <si>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</si>
  <si>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</si>
  <si>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</si>
  <si>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</si>
  <si>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</si>
  <si>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</si>
  <si>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</si>
  <si>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</si>
  <si>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</si>
  <si>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</si>
  <si>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</si>
  <si>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</si>
  <si>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</si>
  <si>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</si>
  <si>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</si>
  <si>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</si>
  <si>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</si>
  <si>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</si>
  <si>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</si>
  <si>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</si>
  <si>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</si>
  <si>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</si>
  <si>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</si>
  <si>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</si>
  <si>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</si>
  <si>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</si>
  <si>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</si>
  <si>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</si>
  <si>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</si>
  <si>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</si>
  <si>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</si>
  <si>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</si>
  <si>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</si>
  <si>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</si>
  <si>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</si>
  <si>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</si>
  <si>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</si>
  <si>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</si>
  <si>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</si>
  <si>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</si>
  <si>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</si>
  <si>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</si>
  <si>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</si>
  <si>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</si>
  <si>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</si>
  <si>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</si>
  <si>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</si>
  <si>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</si>
  <si>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</si>
  <si>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</si>
  <si>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</si>
  <si>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</si>
  <si>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</si>
  <si>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</si>
  <si>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</si>
  <si>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</si>
  <si>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</si>
  <si>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</si>
  <si>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</si>
  <si>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</si>
  <si>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</si>
  <si>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</si>
  <si>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</si>
  <si>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</si>
  <si>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</si>
  <si>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</si>
  <si>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</si>
  <si>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</si>
  <si>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</si>
  <si>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</si>
  <si>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</si>
  <si>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</si>
  <si>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</si>
  <si>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</si>
  <si>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</si>
  <si>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</si>
  <si>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</si>
  <si>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</si>
  <si>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</si>
  <si>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</si>
  <si>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</si>
  <si>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</si>
  <si>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</si>
  <si>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</si>
  <si>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</si>
  <si>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</si>
  <si>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</si>
  <si>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</si>
  <si>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</si>
  <si>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</si>
  <si>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</si>
  <si>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</si>
  <si>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</si>
  <si>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</si>
  <si>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</si>
  <si>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</si>
  <si>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</si>
  <si>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</si>
  <si>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</si>
  <si>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</si>
  <si>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</si>
  <si>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</si>
  <si>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</si>
  <si>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</si>
  <si>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</si>
  <si>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</si>
  <si>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</si>
  <si>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</si>
  <si>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</si>
  <si>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</si>
  <si>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</si>
  <si>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</si>
  <si>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</si>
  <si>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</si>
  <si>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</si>
  <si>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</si>
  <si>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</si>
  <si>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</si>
  <si>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</si>
  <si>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</si>
  <si>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</si>
  <si>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</si>
  <si>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</si>
  <si>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</si>
  <si>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</si>
  <si>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</si>
  <si>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</si>
  <si>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</si>
  <si>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</si>
  <si>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</si>
  <si>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</si>
  <si>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</si>
  <si>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</si>
  <si>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</si>
  <si>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</si>
  <si>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</si>
  <si>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</si>
  <si>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</si>
  <si>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</si>
  <si>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</si>
  <si>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</si>
  <si>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</si>
  <si>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</si>
  <si>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</si>
  <si>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</si>
  <si>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</si>
  <si>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</si>
  <si>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</si>
  <si>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</si>
  <si>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</si>
  <si>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</si>
  <si>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</si>
  <si>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</si>
  <si>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</si>
  <si>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</si>
  <si>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</si>
  <si>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</si>
  <si>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</si>
  <si>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</si>
  <si>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</si>
  <si>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</si>
  <si>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</si>
  <si>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</si>
  <si>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</si>
  <si>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</si>
  <si>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</si>
  <si>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</si>
  <si>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</si>
  <si>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</si>
  <si>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</si>
  <si>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</si>
  <si>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</si>
  <si>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</si>
  <si>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</si>
  <si>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</si>
  <si>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</si>
  <si>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</si>
  <si>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</si>
  <si>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</si>
  <si>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</si>
  <si>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</si>
  <si>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</si>
  <si>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</si>
  <si>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</si>
  <si>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</si>
  <si>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</si>
  <si>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</si>
  <si>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</si>
  <si>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</si>
  <si>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</si>
  <si>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</si>
  <si>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</si>
  <si>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</si>
  <si>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</si>
  <si>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</si>
  <si>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</si>
  <si>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</si>
  <si>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</si>
  <si>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</si>
  <si>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</si>
  <si>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</si>
  <si>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</si>
  <si>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</si>
  <si>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</si>
  <si>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</si>
  <si>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</si>
  <si>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</si>
  <si>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</si>
  <si>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</si>
  <si>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</si>
  <si>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</si>
  <si>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</si>
  <si>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</si>
  <si>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</si>
  <si>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</si>
  <si>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</si>
  <si>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</si>
  <si>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</si>
  <si>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</si>
  <si>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</si>
  <si>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</si>
  <si>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</si>
  <si>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</si>
  <si>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</si>
  <si>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</si>
  <si>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</si>
  <si>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</si>
  <si>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</si>
  <si>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</si>
  <si>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</si>
  <si>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</si>
  <si>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</si>
  <si>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</si>
  <si>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</si>
  <si>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</si>
  <si>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</si>
  <si>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</si>
  <si>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</si>
  <si>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</si>
  <si>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</si>
  <si>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</si>
  <si>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</si>
  <si>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</si>
  <si>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</si>
  <si>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</si>
  <si>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</si>
  <si>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</si>
  <si>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</si>
  <si>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</si>
  <si>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</si>
  <si>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</si>
  <si>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</si>
  <si>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</si>
  <si>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</si>
  <si>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</si>
  <si>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</si>
  <si>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</si>
  <si>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</si>
  <si>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</si>
  <si>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</si>
  <si>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</si>
  <si>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</si>
  <si>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</si>
  <si>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</si>
  <si>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</si>
  <si>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</si>
  <si>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</si>
  <si>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</si>
  <si>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</si>
  <si>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</si>
  <si>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</si>
  <si>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</si>
  <si>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</si>
  <si>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</si>
  <si>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</si>
  <si>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</si>
  <si>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</si>
  <si>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</si>
  <si>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</si>
  <si>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</si>
  <si>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</si>
  <si>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</si>
  <si>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</si>
  <si>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</si>
  <si>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</si>
  <si>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</si>
  <si>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</si>
  <si>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</si>
  <si>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</si>
  <si>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</si>
  <si>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</si>
  <si>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</si>
  <si>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</si>
  <si>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</si>
  <si>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</si>
  <si>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</si>
  <si>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</si>
  <si>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</si>
  <si>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</si>
  <si>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</si>
  <si>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</si>
  <si>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</si>
  <si>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</si>
  <si>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</si>
  <si>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</si>
  <si>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</si>
  <si>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</si>
  <si>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</si>
  <si>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</si>
  <si>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</si>
  <si>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</si>
  <si>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</si>
  <si>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</si>
  <si>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</si>
  <si>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</si>
  <si>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</si>
  <si>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</si>
  <si>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</si>
  <si>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</si>
  <si>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</si>
  <si>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</si>
  <si>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</si>
  <si>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</si>
  <si>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</si>
  <si>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</si>
  <si>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</si>
  <si>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</si>
  <si>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</si>
  <si>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</si>
  <si>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</si>
  <si>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</si>
  <si>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</si>
  <si>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</si>
  <si>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</si>
  <si>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</si>
  <si>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</si>
  <si>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</si>
  <si>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</si>
  <si>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</si>
  <si>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</si>
  <si>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</si>
  <si>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</si>
  <si>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</si>
  <si>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</si>
  <si>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</si>
  <si>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</si>
  <si>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</si>
  <si>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</si>
  <si>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</si>
  <si>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</si>
  <si>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</si>
  <si>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</si>
  <si>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</si>
  <si>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</si>
  <si>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</si>
  <si>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</si>
  <si>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</si>
  <si>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</si>
  <si>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</si>
  <si>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</si>
  <si>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</si>
  <si>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</si>
  <si>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</si>
  <si>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</si>
  <si>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</si>
  <si>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</si>
  <si>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</si>
  <si>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</si>
  <si>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</si>
  <si>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</si>
  <si>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</si>
  <si>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</si>
  <si>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</si>
  <si>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</si>
  <si>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</si>
  <si>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</si>
  <si>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</si>
  <si>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</si>
  <si>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</si>
  <si>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</si>
  <si>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</si>
  <si>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</si>
  <si>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</si>
  <si>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</si>
  <si>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</si>
  <si>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</si>
  <si>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</si>
  <si>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</si>
  <si>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</si>
  <si>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</si>
  <si>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</si>
  <si>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</si>
  <si>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</si>
  <si>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</si>
  <si>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</si>
  <si>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</si>
  <si>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</si>
  <si>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</si>
  <si>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</si>
  <si>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</si>
  <si>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</si>
  <si>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</si>
  <si>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</si>
  <si>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</si>
  <si>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</si>
  <si>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</si>
  <si>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</si>
  <si>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</si>
  <si>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</si>
  <si>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</si>
  <si>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</si>
  <si>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</si>
  <si>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</si>
  <si>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</si>
  <si>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</si>
  <si>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</si>
  <si>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</si>
  <si>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</si>
  <si>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</si>
  <si>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</si>
  <si>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</si>
  <si>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</si>
  <si>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</si>
  <si>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</si>
  <si>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</si>
  <si>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</si>
  <si>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</si>
  <si>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</si>
  <si>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</si>
  <si>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</si>
  <si>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</si>
  <si>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</si>
  <si>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</si>
  <si>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</si>
  <si>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</si>
  <si>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</si>
  <si>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</si>
  <si>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</si>
  <si>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</si>
  <si>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</si>
  <si>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</si>
  <si>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</si>
  <si>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</si>
  <si>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</si>
  <si>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</si>
  <si>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</si>
  <si>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</si>
  <si>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</si>
  <si>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</si>
  <si>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</si>
  <si>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</si>
  <si>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</si>
  <si>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</si>
  <si>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</si>
  <si>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</si>
  <si>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</si>
  <si>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</si>
  <si>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</si>
  <si>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</si>
  <si>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</si>
  <si>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</si>
  <si>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</si>
  <si>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</si>
  <si>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</si>
  <si>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</si>
  <si>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</si>
  <si>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</si>
  <si>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</si>
  <si>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</si>
  <si>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</si>
  <si>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</si>
  <si>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</si>
  <si>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</si>
  <si>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</si>
  <si>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</si>
  <si>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</si>
  <si>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</si>
  <si>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</si>
  <si>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</si>
  <si>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</si>
  <si>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</si>
  <si>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</si>
  <si>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</si>
  <si>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</si>
  <si>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</si>
  <si>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</si>
  <si>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</si>
  <si>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</si>
  <si>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</si>
  <si>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</si>
  <si>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</si>
  <si>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</si>
  <si>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</si>
  <si>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</si>
  <si>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</si>
  <si>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</si>
  <si>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</si>
  <si>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</si>
  <si>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</si>
  <si>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</si>
  <si>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</si>
  <si>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</si>
  <si>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</si>
  <si>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</si>
  <si>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</si>
  <si>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</si>
  <si>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</si>
  <si>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</si>
  <si>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</si>
  <si>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</si>
  <si>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</si>
  <si>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</si>
  <si>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</si>
  <si>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</si>
  <si>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</si>
  <si>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</si>
  <si>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</si>
  <si>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</si>
  <si>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</si>
  <si>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</si>
  <si>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</si>
  <si>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</si>
  <si>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</si>
  <si>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</si>
  <si>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</si>
  <si>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</si>
  <si>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</si>
  <si>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</si>
  <si>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</si>
  <si>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</si>
  <si>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</si>
  <si>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</si>
  <si>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</si>
  <si>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</si>
  <si>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</si>
  <si>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</si>
  <si>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</si>
  <si>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</si>
  <si>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</si>
  <si>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</si>
  <si>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</si>
  <si>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</si>
  <si>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</si>
  <si>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</si>
  <si>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</si>
  <si>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</si>
  <si>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</si>
  <si>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</si>
  <si>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</si>
  <si>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</si>
  <si>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</si>
  <si>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</si>
  <si>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</si>
  <si>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</si>
  <si>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</si>
  <si>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</si>
  <si>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</si>
  <si>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</si>
  <si>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</si>
  <si>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</si>
  <si>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</si>
  <si>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</si>
  <si>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</si>
  <si>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</si>
  <si>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</si>
  <si>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</si>
  <si>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</si>
  <si>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</si>
  <si>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</si>
  <si>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</si>
  <si>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</si>
  <si>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</si>
  <si>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</si>
  <si>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</si>
  <si>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</si>
  <si>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</si>
  <si>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</si>
  <si>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</si>
  <si>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</si>
  <si>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</si>
  <si>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</si>
  <si>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</si>
  <si>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</si>
  <si>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</si>
  <si>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</si>
  <si>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</si>
  <si>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</si>
  <si>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</si>
  <si>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</si>
  <si>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</si>
  <si>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</si>
  <si>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</si>
  <si>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</si>
  <si>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</si>
  <si>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</si>
  <si>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</si>
  <si>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</si>
  <si>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</si>
  <si>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</si>
  <si>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</si>
  <si>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</si>
  <si>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</si>
  <si>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</si>
  <si>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</si>
  <si>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</si>
  <si>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</si>
  <si>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</si>
  <si>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</si>
  <si>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</si>
  <si>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</si>
  <si>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</si>
  <si>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</si>
  <si>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</si>
  <si>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</si>
  <si>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</si>
  <si>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</si>
  <si>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</si>
  <si>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</si>
  <si>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</si>
  <si>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</si>
  <si>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</si>
  <si>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</si>
  <si>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</si>
  <si>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</si>
  <si>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</si>
  <si>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</si>
  <si>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</si>
  <si>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</si>
  <si>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</si>
  <si>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</si>
  <si>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</si>
  <si>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</si>
  <si>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</si>
  <si>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</si>
  <si>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</si>
  <si>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</si>
  <si>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</si>
  <si>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</si>
  <si>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</si>
  <si>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</si>
  <si>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</si>
  <si>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</si>
  <si>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</si>
  <si>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</si>
  <si>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</si>
  <si>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</si>
  <si>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</si>
  <si>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</si>
  <si>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</si>
  <si>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</si>
  <si>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</si>
  <si>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</si>
  <si>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</si>
  <si>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</si>
  <si>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</si>
  <si>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</si>
  <si>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</si>
  <si>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</si>
  <si>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</si>
  <si>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</si>
  <si>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</si>
  <si>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</si>
  <si>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</si>
  <si>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</si>
  <si>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</si>
  <si>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</si>
  <si>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</si>
  <si>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</si>
  <si>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</si>
  <si>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</si>
  <si>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</si>
  <si>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</si>
  <si>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</si>
  <si>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</si>
  <si>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</si>
  <si>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</si>
  <si>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</si>
  <si>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</si>
  <si>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</si>
  <si>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</si>
  <si>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</si>
  <si>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</si>
  <si>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</si>
  <si>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</si>
  <si>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</si>
  <si>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</si>
  <si>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</si>
  <si>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</si>
  <si>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</si>
  <si>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</si>
  <si>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</si>
  <si>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</si>
  <si>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</si>
  <si>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</si>
  <si>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</si>
  <si>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</si>
  <si>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</si>
  <si>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</si>
  <si>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</si>
  <si>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</si>
  <si>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</si>
  <si>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</si>
  <si>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</si>
  <si>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</si>
  <si>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</si>
  <si>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</si>
  <si>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</si>
  <si>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</si>
  <si>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</si>
  <si>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</si>
  <si>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</si>
  <si>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</si>
  <si>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</si>
  <si>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</si>
  <si>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</si>
  <si>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</si>
  <si>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</si>
  <si>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</si>
  <si>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</si>
  <si>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</si>
  <si>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</si>
  <si>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</si>
  <si>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</si>
  <si>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</si>
  <si>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</si>
  <si>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</si>
  <si>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</si>
  <si>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</si>
  <si>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</si>
  <si>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</si>
  <si>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</si>
  <si>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</si>
  <si>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</si>
  <si>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</si>
  <si>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</si>
  <si>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</si>
  <si>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</si>
  <si>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</si>
  <si>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</si>
  <si>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</si>
  <si>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</si>
  <si>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</si>
  <si>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</si>
  <si>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</si>
  <si>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</si>
  <si>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</si>
  <si>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</si>
  <si>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</si>
  <si>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</si>
  <si>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</si>
  <si>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</si>
  <si>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</si>
  <si>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</si>
  <si>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</si>
  <si>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</si>
  <si>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</si>
  <si>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</si>
  <si>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</si>
  <si>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</si>
  <si>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</si>
  <si>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</si>
  <si>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</si>
  <si>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</si>
  <si>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</si>
  <si>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</si>
  <si>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</si>
  <si>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</si>
  <si>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</si>
  <si>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</si>
  <si>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</si>
  <si>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</si>
  <si>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</si>
  <si>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</si>
  <si>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</si>
  <si>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</si>
  <si>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</si>
  <si>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</si>
  <si>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</si>
  <si>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</si>
  <si>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</si>
  <si>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</si>
  <si>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</si>
  <si>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</si>
  <si>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</si>
  <si>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</si>
  <si>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</si>
  <si>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</si>
  <si>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</si>
  <si>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</si>
  <si>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</si>
  <si>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</si>
  <si>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</si>
  <si>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</si>
  <si>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</si>
  <si>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</si>
  <si>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</si>
  <si>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</si>
  <si>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</si>
  <si>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</si>
  <si>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</si>
  <si>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</si>
  <si>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</si>
  <si>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</si>
  <si>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</si>
  <si>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</si>
  <si>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</si>
  <si>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</si>
  <si>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</si>
  <si>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</si>
  <si>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</si>
  <si>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</si>
  <si>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</si>
  <si>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</si>
  <si>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</si>
  <si>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</si>
  <si>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</si>
  <si>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</si>
  <si>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</si>
  <si>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</si>
  <si>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</si>
  <si>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</si>
  <si>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</si>
  <si>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</si>
  <si>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</si>
  <si>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</si>
  <si>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</si>
  <si>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</si>
  <si>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</si>
  <si>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</si>
  <si>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</si>
  <si>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</si>
  <si>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</si>
  <si>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</si>
  <si>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</si>
  <si>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</si>
  <si>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</si>
  <si>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</si>
  <si>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</si>
  <si>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</si>
  <si>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</si>
  <si>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</si>
  <si>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</si>
  <si>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</si>
  <si>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</si>
  <si>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</si>
  <si>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</si>
  <si>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</si>
  <si>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</si>
  <si>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</si>
  <si>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</si>
  <si>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</si>
  <si>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</si>
  <si>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</si>
  <si>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</si>
  <si>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</si>
  <si>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</si>
  <si>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</si>
  <si>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</si>
  <si>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</si>
  <si>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</si>
  <si>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</si>
  <si>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</si>
  <si>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</si>
  <si>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</si>
  <si>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</si>
  <si>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</si>
  <si>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</si>
  <si>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</si>
  <si>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</si>
  <si>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</si>
  <si>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</si>
  <si>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</si>
  <si>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</si>
  <si>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</si>
  <si>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</si>
  <si>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</si>
  <si>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</si>
  <si>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</si>
  <si>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</si>
  <si>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</si>
  <si>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</si>
  <si>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</si>
  <si>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</si>
  <si>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</si>
  <si>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</si>
  <si>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</si>
  <si>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</si>
  <si>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</si>
  <si>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</si>
  <si>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</si>
  <si>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</si>
  <si>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</si>
  <si>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</si>
  <si>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</si>
  <si>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</si>
  <si>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</si>
  <si>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</si>
  <si>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</si>
  <si>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</si>
  <si>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</si>
  <si>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</si>
  <si>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</si>
  <si>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</si>
  <si>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</si>
  <si>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</si>
  <si>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</si>
  <si>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</si>
  <si>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</si>
  <si>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</si>
  <si>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</si>
  <si>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</si>
  <si>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</si>
  <si>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</si>
  <si>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</si>
  <si>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</si>
  <si>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</si>
  <si>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</si>
  <si>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</si>
  <si>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</si>
  <si>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</si>
  <si>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</si>
  <si>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</si>
  <si>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</si>
  <si>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</si>
  <si>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</si>
  <si>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</si>
  <si>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</si>
  <si>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</si>
  <si>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</si>
  <si>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</si>
  <si>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</si>
  <si>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</si>
  <si>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</si>
  <si>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</si>
  <si>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</si>
  <si>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</si>
  <si>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</si>
  <si>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</si>
  <si>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</si>
  <si>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</si>
  <si>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</si>
  <si>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</si>
  <si>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</si>
  <si>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</si>
  <si>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</si>
  <si>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</si>
  <si>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</si>
  <si>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</si>
  <si>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</si>
  <si>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</si>
  <si>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</si>
  <si>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</si>
  <si>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</si>
  <si>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</si>
  <si>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</si>
  <si>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</si>
  <si>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</si>
  <si>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</si>
  <si>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</si>
  <si>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</si>
  <si>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</si>
  <si>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</si>
  <si>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</si>
  <si>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</si>
  <si>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</si>
  <si>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</si>
  <si>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</si>
  <si>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</si>
  <si>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</si>
  <si>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</si>
  <si>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</si>
  <si>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</si>
  <si>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</si>
  <si>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</si>
  <si>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</si>
  <si>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</si>
  <si>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</si>
  <si>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</si>
  <si>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</si>
  <si>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</si>
  <si>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</si>
  <si>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</si>
  <si>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</si>
  <si>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</si>
  <si>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</si>
  <si>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</si>
  <si>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</si>
  <si>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</si>
  <si>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</si>
  <si>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</si>
  <si>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</si>
  <si>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</si>
  <si>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</si>
  <si>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</si>
  <si>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</si>
  <si>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</si>
  <si>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</si>
  <si>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</si>
  <si>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</si>
  <si>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</si>
  <si>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</si>
  <si>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</si>
  <si>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</si>
  <si>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</si>
  <si>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</si>
  <si>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</si>
  <si>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</si>
  <si>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</si>
  <si>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</si>
  <si>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</si>
  <si>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</si>
  <si>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</si>
  <si>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</si>
  <si>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</si>
  <si>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</si>
  <si>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</si>
  <si>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</si>
  <si>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</si>
  <si>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</si>
  <si>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</si>
  <si>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</si>
  <si>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</si>
  <si>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</si>
  <si>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</si>
  <si>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</si>
  <si>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</si>
  <si>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</si>
  <si>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</si>
  <si>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</si>
  <si>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</si>
  <si>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</si>
  <si>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</si>
  <si>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</si>
  <si>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</si>
  <si>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</si>
  <si>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</si>
  <si>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</si>
  <si>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</si>
  <si>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</si>
  <si>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</si>
  <si>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</si>
  <si>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</si>
  <si>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</si>
  <si>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</si>
  <si>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</si>
  <si>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</si>
  <si>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</si>
  <si>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</si>
  <si>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</si>
  <si>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</si>
  <si>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</si>
  <si>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</si>
  <si>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</si>
  <si>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</si>
  <si>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</si>
  <si>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</si>
  <si>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</si>
  <si>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</si>
  <si>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</si>
  <si>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</si>
  <si>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</si>
  <si>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</si>
  <si>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</si>
  <si>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</si>
  <si>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</si>
  <si>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</si>
  <si>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</si>
  <si>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</si>
  <si>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</si>
  <si>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</si>
  <si>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</si>
  <si>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</si>
  <si>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</si>
  <si>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</si>
  <si>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</si>
  <si>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</si>
  <si>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</si>
  <si>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</si>
  <si>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</si>
  <si>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</si>
  <si>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</si>
  <si>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</si>
  <si>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</si>
  <si>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</si>
  <si>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</si>
  <si>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</si>
  <si>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</si>
  <si>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</si>
  <si>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</si>
  <si>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</si>
  <si>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</si>
  <si>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</si>
  <si>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</si>
  <si>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</si>
  <si>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</si>
  <si>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</si>
  <si>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</si>
  <si>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</si>
  <si>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</si>
  <si>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</si>
  <si>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</si>
  <si>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</si>
  <si>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</si>
  <si>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</si>
  <si>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</si>
  <si>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</si>
  <si>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</si>
  <si>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</si>
  <si>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</si>
  <si>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</si>
  <si>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</si>
  <si>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</si>
  <si>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</si>
  <si>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</si>
  <si>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</si>
  <si>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</si>
  <si>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</si>
  <si>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</si>
  <si>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</si>
  <si>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</si>
  <si>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</si>
  <si>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</si>
  <si>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</si>
  <si>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</si>
  <si>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</si>
  <si>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</si>
  <si>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</si>
  <si>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</si>
  <si>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</si>
  <si>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</si>
  <si>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</si>
  <si>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</si>
  <si>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</si>
  <si>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</si>
  <si>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</si>
  <si>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</si>
  <si>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</si>
  <si>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</si>
  <si>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</si>
  <si>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</si>
  <si>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</si>
  <si>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</si>
  <si>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</si>
  <si>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</si>
  <si>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</si>
  <si>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</si>
  <si>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</si>
  <si>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</si>
  <si>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</si>
  <si>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</si>
  <si>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</si>
  <si>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</si>
  <si>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</si>
  <si>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</si>
  <si>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</si>
  <si>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</si>
  <si>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</si>
  <si>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</si>
  <si>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</si>
  <si>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</si>
  <si>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</si>
  <si>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</si>
  <si>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</si>
  <si>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</si>
  <si>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</si>
  <si>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</si>
  <si>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</si>
  <si>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</si>
  <si>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</si>
  <si>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</si>
  <si>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</si>
  <si>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</si>
  <si>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</si>
  <si>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</si>
  <si>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</si>
  <si>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</si>
  <si>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</si>
  <si>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</si>
  <si>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</si>
  <si>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</si>
  <si>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</si>
  <si>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</si>
  <si>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</si>
  <si>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</si>
  <si>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</si>
  <si>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</si>
  <si>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</si>
  <si>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</si>
  <si>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</si>
  <si>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</si>
  <si>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</si>
  <si>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</si>
  <si>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</si>
  <si>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</si>
  <si>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</si>
  <si>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</si>
  <si>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</si>
  <si>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</si>
  <si>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</si>
  <si>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</si>
  <si>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</si>
  <si>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</si>
  <si>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</si>
  <si>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</si>
  <si>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</si>
  <si>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</si>
  <si>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</si>
  <si>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</si>
  <si>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</si>
  <si>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</si>
  <si>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</si>
  <si>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</si>
  <si>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</si>
  <si>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</si>
  <si>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</si>
  <si>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</si>
  <si>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</si>
  <si>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</si>
  <si>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</si>
  <si>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</si>
  <si>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</si>
  <si>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</si>
  <si>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</si>
  <si>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</si>
  <si>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</si>
  <si>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</si>
  <si>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</si>
  <si>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</si>
  <si>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</si>
  <si>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</si>
  <si>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</si>
  <si>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</si>
  <si>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</si>
  <si>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</si>
  <si>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</si>
  <si>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</si>
  <si>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</si>
  <si>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</si>
  <si>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</si>
  <si>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</si>
  <si>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</si>
  <si>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</si>
  <si>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</si>
  <si>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</si>
  <si>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</si>
  <si>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</si>
  <si>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</si>
  <si>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</si>
  <si>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</si>
  <si>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</si>
  <si>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</si>
  <si>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</si>
  <si>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</si>
  <si>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</si>
  <si>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</si>
  <si>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</si>
  <si>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</si>
  <si>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</si>
  <si>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</si>
  <si>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</si>
  <si>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</si>
  <si>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</si>
  <si>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</si>
  <si>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</si>
  <si>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</si>
  <si>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</si>
  <si>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</si>
  <si>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</si>
  <si>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</si>
  <si>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</si>
  <si>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</si>
  <si>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</si>
  <si>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</si>
  <si>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</si>
  <si>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</si>
  <si>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</si>
  <si>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</si>
  <si>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</si>
  <si>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</si>
  <si>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</si>
  <si>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</si>
  <si>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</si>
  <si>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</si>
  <si>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</si>
  <si>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</si>
  <si>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</si>
  <si>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</si>
  <si>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</si>
  <si>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</si>
  <si>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</si>
  <si>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</si>
  <si>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</si>
  <si>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</si>
  <si>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</si>
  <si>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</si>
  <si>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</si>
  <si>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</si>
  <si>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</si>
  <si>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</si>
  <si>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</si>
  <si>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</si>
  <si>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</si>
  <si>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</si>
  <si>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</si>
  <si>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</si>
  <si>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</si>
  <si>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</si>
  <si>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</si>
  <si>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</si>
  <si>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</si>
  <si>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</si>
  <si>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</si>
  <si>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</si>
  <si>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</si>
  <si>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</si>
  <si>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</si>
  <si>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</si>
  <si>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</si>
  <si>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</si>
  <si>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</si>
  <si>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</si>
  <si>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</si>
  <si>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</si>
  <si>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</si>
  <si>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</si>
  <si>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</si>
  <si>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</si>
  <si>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</si>
  <si>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</si>
  <si>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</si>
  <si>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</si>
  <si>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</si>
  <si>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</si>
  <si>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</si>
  <si>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</si>
  <si>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</si>
  <si>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</si>
  <si>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</si>
  <si>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</si>
  <si>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</si>
  <si>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</si>
  <si>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</si>
  <si>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</si>
  <si>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</si>
  <si>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</si>
  <si>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</si>
  <si>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</si>
  <si>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</si>
  <si>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</si>
  <si>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</si>
  <si>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</si>
  <si>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</si>
  <si>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</si>
  <si>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</si>
  <si>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</si>
  <si>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</si>
  <si>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</si>
  <si>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</si>
  <si>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</si>
  <si>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</si>
  <si>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</si>
  <si>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</si>
  <si>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</si>
  <si>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</si>
  <si>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</si>
  <si>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</si>
  <si>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</si>
  <si>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</si>
  <si>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</si>
  <si>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</si>
  <si>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</si>
  <si>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</si>
  <si>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</si>
  <si>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</si>
  <si>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</si>
  <si>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</si>
  <si>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</si>
  <si>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</si>
  <si>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</si>
  <si>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</si>
  <si>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</si>
  <si>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</si>
  <si>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</si>
  <si>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</si>
  <si>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</si>
  <si>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</si>
  <si>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</si>
  <si>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</si>
  <si>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</si>
  <si>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</si>
  <si>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</si>
  <si>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</si>
  <si>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</si>
  <si>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</si>
  <si>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</si>
  <si>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</si>
  <si>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</si>
  <si>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</si>
  <si>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</si>
  <si>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</si>
  <si>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</si>
  <si>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</si>
  <si>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</si>
  <si>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</si>
  <si>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</si>
  <si>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</si>
  <si>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</si>
  <si>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</si>
  <si>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</si>
  <si>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</si>
  <si>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</si>
  <si>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</si>
  <si>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</si>
  <si>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</si>
  <si>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</si>
  <si>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</si>
  <si>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</si>
  <si>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</si>
  <si>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</si>
  <si>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</si>
  <si>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</si>
  <si>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</si>
  <si>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</si>
  <si>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</si>
  <si>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</si>
  <si>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</si>
  <si>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</si>
  <si>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</si>
  <si>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</si>
  <si>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</si>
  <si>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</si>
  <si>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</si>
  <si>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</si>
  <si>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</si>
  <si>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</si>
  <si>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</si>
  <si>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</si>
  <si>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</si>
  <si>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</si>
  <si>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</si>
  <si>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</si>
  <si>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</si>
  <si>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</si>
  <si>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</si>
  <si>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</si>
  <si>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</si>
  <si>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</si>
  <si>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</si>
  <si>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</si>
  <si>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</si>
  <si>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</si>
  <si>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</si>
  <si>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</si>
  <si>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</si>
  <si>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</si>
  <si>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</si>
  <si>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</si>
  <si>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</si>
  <si>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</si>
  <si>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</si>
  <si>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</si>
  <si>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</si>
  <si>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</si>
  <si>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</si>
  <si>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</si>
  <si>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</si>
  <si>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</si>
  <si>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</si>
  <si>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</si>
  <si>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</si>
  <si>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</si>
  <si>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</si>
  <si>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</si>
  <si>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</si>
  <si>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</si>
  <si>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</si>
  <si>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</si>
  <si>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</si>
  <si>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</si>
  <si>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</si>
  <si>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</si>
  <si>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</si>
  <si>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</si>
  <si>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</si>
  <si>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</si>
  <si>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</si>
  <si>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</si>
  <si>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</si>
  <si>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</si>
  <si>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</si>
  <si>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</si>
  <si>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</si>
  <si>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</si>
  <si>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</si>
  <si>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</si>
  <si>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</si>
  <si>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</si>
  <si>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</si>
  <si>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</si>
  <si>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</si>
  <si>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</si>
  <si>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</si>
  <si>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</si>
  <si>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</si>
  <si>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</si>
  <si>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</si>
  <si>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</si>
  <si>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</si>
  <si>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</si>
  <si>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</si>
  <si>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</si>
  <si>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</si>
  <si>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</si>
  <si>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</si>
  <si>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</si>
  <si>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</si>
  <si>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</si>
  <si>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</si>
  <si>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</si>
  <si>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</si>
  <si>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</si>
  <si>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</si>
  <si>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</si>
  <si>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</si>
  <si>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</si>
  <si>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</si>
  <si>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</si>
  <si>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</si>
  <si>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</si>
  <si>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</si>
  <si>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</si>
  <si>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</si>
  <si>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</si>
  <si>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</si>
  <si>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</si>
  <si>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</si>
  <si>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</si>
  <si>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</si>
  <si>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</si>
  <si>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</si>
  <si>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</si>
  <si>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</si>
  <si>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</si>
  <si>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</si>
  <si>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</si>
  <si>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</si>
  <si>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</si>
  <si>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</si>
  <si>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</si>
  <si>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</si>
  <si>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</si>
  <si>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</si>
  <si>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</si>
  <si>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</si>
  <si>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</si>
  <si>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</si>
  <si>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</si>
  <si>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</si>
  <si>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</si>
  <si>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</si>
  <si>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</si>
  <si>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</si>
  <si>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</si>
  <si>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</si>
  <si>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</si>
  <si>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</si>
  <si>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</si>
  <si>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</si>
  <si>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</si>
  <si>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</si>
  <si>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</si>
  <si>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</si>
  <si>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</si>
  <si>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</si>
  <si>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</si>
  <si>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</si>
  <si>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</si>
  <si>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</si>
  <si>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</si>
  <si>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</si>
  <si>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</si>
  <si>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</si>
  <si>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</si>
  <si>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</si>
  <si>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</si>
  <si>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</si>
  <si>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</si>
  <si>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</si>
  <si>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</si>
  <si>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</si>
  <si>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</si>
  <si>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</si>
  <si>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</si>
  <si>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</si>
  <si>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</si>
  <si>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</si>
  <si>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</si>
  <si>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</si>
  <si>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</si>
  <si>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</si>
  <si>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</si>
  <si>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</si>
  <si>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</si>
  <si>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</si>
  <si>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</si>
  <si>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</si>
  <si>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</si>
  <si>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</si>
  <si>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</si>
  <si>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</si>
  <si>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</si>
  <si>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</si>
  <si>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</si>
  <si>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</si>
  <si>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</si>
  <si>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</si>
  <si>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</si>
  <si>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</si>
  <si>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</si>
  <si>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</si>
  <si>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</si>
  <si>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</si>
  <si>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</si>
  <si>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</si>
  <si>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</si>
  <si>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</si>
  <si>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</si>
  <si>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</si>
  <si>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</si>
  <si>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</si>
  <si>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</si>
  <si>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</si>
  <si>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</si>
  <si>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</si>
  <si>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</si>
  <si>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</si>
  <si>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</si>
  <si>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</si>
  <si>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</si>
  <si>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</si>
  <si>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</si>
  <si>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</si>
  <si>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</si>
  <si>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</si>
  <si>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</si>
  <si>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</si>
  <si>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</si>
  <si>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</si>
  <si>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</si>
  <si>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</si>
  <si>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</si>
  <si>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</si>
  <si>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</si>
  <si>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</si>
  <si>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</si>
  <si>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</si>
  <si>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</si>
  <si>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</si>
  <si>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</si>
  <si>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</si>
  <si>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</si>
  <si>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</si>
  <si>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</si>
  <si>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</si>
  <si>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</si>
  <si>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</si>
  <si>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</si>
  <si>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</si>
  <si>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</si>
  <si>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</si>
  <si>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</si>
  <si>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</si>
  <si>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</si>
  <si>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</si>
  <si>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</si>
  <si>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</si>
  <si>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</si>
  <si>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</si>
  <si>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</si>
  <si>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</si>
  <si>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</si>
  <si>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</si>
  <si>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</si>
  <si>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</si>
  <si>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</si>
  <si>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</si>
  <si>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</si>
  <si>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</si>
  <si>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</si>
  <si>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</si>
  <si>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</si>
  <si>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</si>
  <si>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</si>
  <si>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</si>
  <si>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</si>
  <si>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</si>
  <si>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</si>
  <si>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</si>
  <si>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</si>
  <si>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</si>
  <si>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</si>
  <si>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</si>
  <si>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</si>
  <si>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</si>
  <si>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</si>
  <si>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</si>
  <si>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</si>
  <si>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</si>
  <si>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</si>
  <si>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</si>
  <si>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</si>
  <si>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</si>
  <si>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</si>
  <si>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</si>
  <si>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</si>
  <si>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</si>
  <si>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</si>
  <si>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</si>
  <si>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</si>
  <si>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</si>
  <si>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</si>
  <si>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</si>
  <si>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</si>
  <si>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</si>
  <si>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</si>
  <si>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</si>
  <si>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</si>
  <si>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</si>
  <si>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</si>
  <si>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</si>
  <si>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</si>
  <si>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</si>
  <si>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</si>
  <si>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</si>
  <si>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</si>
  <si>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</si>
  <si>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</si>
  <si>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</si>
  <si>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</si>
  <si>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</si>
  <si>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</si>
  <si>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</si>
  <si>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</si>
  <si>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</si>
  <si>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</si>
  <si>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</si>
  <si>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</si>
  <si>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</si>
  <si>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</si>
  <si>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</si>
  <si>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</si>
  <si>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</si>
  <si>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</si>
  <si>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</si>
  <si>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</si>
  <si>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</si>
  <si>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</si>
  <si>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</si>
  <si>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</si>
  <si>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</si>
  <si>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</si>
  <si>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</si>
  <si>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</si>
  <si>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</si>
  <si>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</si>
  <si>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</si>
  <si>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</si>
  <si>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</si>
  <si>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</si>
  <si>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</si>
  <si>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</si>
  <si>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</si>
  <si>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</si>
  <si>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</si>
  <si>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</si>
  <si>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</si>
  <si>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</si>
  <si>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</si>
  <si>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</si>
  <si>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</si>
  <si>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</si>
  <si>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</si>
  <si>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</si>
  <si>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</si>
  <si>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</si>
  <si>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</si>
  <si>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</si>
  <si>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</si>
  <si>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</si>
  <si>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</si>
  <si>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</si>
  <si>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</si>
  <si>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</si>
  <si>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</si>
  <si>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</si>
  <si>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</si>
  <si>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</si>
  <si>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</si>
  <si>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</si>
  <si>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</si>
  <si>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</si>
  <si>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</si>
  <si>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</si>
  <si>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</si>
  <si>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</si>
  <si>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</si>
  <si>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</si>
  <si>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</si>
  <si>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</si>
  <si>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</si>
  <si>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</si>
  <si>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</si>
  <si>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</si>
  <si>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</si>
  <si>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</si>
  <si>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</si>
  <si>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</si>
  <si>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</si>
  <si>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</si>
  <si>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</si>
  <si>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</si>
  <si>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</si>
  <si>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</si>
  <si>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</si>
  <si>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</si>
  <si>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</si>
  <si>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</si>
  <si>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</si>
  <si>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</si>
  <si>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</si>
  <si>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</si>
  <si>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</si>
  <si>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</si>
  <si>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</si>
  <si>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</si>
  <si>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</si>
  <si>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</si>
  <si>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</si>
  <si>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</si>
  <si>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</si>
  <si>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</si>
  <si>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</si>
  <si>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</si>
  <si>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</si>
  <si>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</si>
  <si>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</si>
  <si>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</si>
  <si>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</si>
  <si>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</si>
  <si>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</si>
  <si>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</si>
  <si>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</si>
  <si>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</si>
  <si>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</si>
  <si>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</si>
  <si>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</si>
  <si>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</si>
  <si>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</si>
  <si>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</si>
  <si>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</si>
  <si>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</si>
  <si>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</si>
  <si>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</si>
  <si>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</si>
  <si>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</si>
  <si>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</si>
  <si>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</si>
  <si>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</si>
  <si>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</si>
  <si>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</si>
  <si>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</si>
  <si>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</si>
  <si>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</si>
  <si>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</si>
  <si>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</si>
  <si>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</si>
  <si>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</si>
  <si>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</si>
  <si>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</si>
  <si>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</si>
  <si>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</si>
  <si>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</si>
  <si>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</si>
  <si>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</si>
  <si>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</si>
  <si>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</si>
  <si>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</si>
  <si>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</si>
  <si>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</si>
  <si>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</si>
  <si>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</si>
  <si>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</si>
  <si>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</si>
  <si>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</si>
  <si>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</si>
  <si>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</si>
  <si>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</si>
  <si>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</si>
  <si>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</si>
  <si>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</si>
  <si>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</si>
  <si>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</si>
  <si>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</si>
  <si>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</si>
  <si>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</si>
  <si>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</si>
  <si>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</si>
  <si>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</si>
  <si>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</si>
  <si>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</si>
  <si>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</si>
  <si>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</si>
  <si>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</si>
  <si>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</si>
  <si>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</si>
  <si>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</si>
  <si>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</si>
  <si>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</si>
  <si>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</si>
  <si>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</si>
  <si>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</si>
  <si>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</si>
  <si>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</si>
  <si>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</si>
  <si>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</si>
  <si>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</si>
  <si>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</si>
  <si>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</si>
  <si>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</si>
  <si>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</si>
  <si>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</si>
  <si>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</si>
  <si>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</si>
  <si>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</si>
  <si>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</si>
  <si>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</si>
  <si>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</si>
  <si>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</si>
  <si>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</si>
  <si>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</si>
  <si>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</si>
  <si>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</si>
  <si>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</si>
  <si>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</si>
  <si>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</si>
  <si>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</si>
  <si>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</si>
  <si>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</si>
  <si>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</si>
  <si>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</si>
  <si>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</si>
  <si>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</si>
  <si>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</si>
  <si>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</si>
  <si>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</si>
  <si>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</si>
  <si>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</si>
  <si>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</si>
  <si>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</si>
  <si>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</si>
  <si>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</si>
  <si>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</si>
  <si>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</si>
  <si>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</si>
  <si>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</si>
  <si>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</si>
  <si>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</si>
  <si>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</si>
  <si>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</si>
  <si>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</si>
  <si>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</si>
  <si>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</si>
  <si>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</si>
  <si>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</si>
  <si>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</si>
  <si>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</si>
  <si>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</si>
  <si>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</si>
  <si>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</si>
  <si>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</si>
  <si>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</si>
  <si>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</si>
  <si>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</si>
  <si>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</si>
  <si>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</si>
  <si>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</si>
  <si>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</si>
  <si>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</si>
  <si>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</si>
  <si>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</si>
  <si>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</si>
  <si>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</si>
  <si>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</si>
  <si>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</si>
  <si>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</si>
  <si>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</si>
  <si>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</si>
  <si>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</si>
  <si>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</si>
  <si>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</si>
  <si>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</si>
  <si>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</si>
  <si>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</si>
  <si>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</si>
  <si>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</si>
  <si>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</si>
  <si>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</si>
  <si>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</si>
  <si>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</si>
  <si>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</si>
  <si>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</si>
  <si>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</si>
  <si>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</si>
  <si>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</si>
  <si>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</si>
  <si>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</si>
  <si>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</si>
  <si>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</si>
  <si>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</si>
  <si>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</si>
  <si>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</si>
  <si>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</si>
  <si>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</si>
  <si>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</si>
  <si>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</si>
  <si>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</si>
  <si>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</si>
  <si>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</si>
  <si>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</si>
  <si>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</si>
  <si>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</si>
  <si>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</si>
  <si>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</si>
  <si>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</si>
  <si>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</si>
  <si>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</si>
  <si>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</si>
  <si>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</si>
  <si>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</si>
  <si>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</si>
  <si>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</si>
  <si>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</si>
  <si>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</si>
  <si>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</si>
  <si>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</si>
  <si>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</si>
  <si>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</si>
  <si>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</si>
  <si>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</si>
  <si>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</si>
  <si>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</si>
  <si>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</si>
  <si>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</si>
  <si>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</si>
  <si>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</si>
  <si>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</si>
  <si>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</si>
  <si>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</si>
  <si>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</si>
  <si>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</si>
  <si>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</si>
  <si>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</si>
  <si>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</si>
  <si>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</si>
  <si>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</si>
  <si>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</si>
  <si>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</si>
  <si>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</si>
  <si>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</si>
  <si>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</si>
  <si>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</si>
  <si>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</si>
  <si>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</si>
  <si>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</si>
  <si>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</si>
  <si>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</si>
  <si>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</si>
  <si>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</si>
  <si>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</si>
  <si>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</si>
  <si>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</si>
  <si>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</si>
  <si>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</si>
  <si>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</si>
  <si>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</si>
  <si>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</si>
  <si>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</si>
  <si>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</si>
  <si>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</si>
  <si>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</si>
  <si>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</si>
  <si>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</si>
  <si>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</si>
  <si>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</si>
  <si>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</si>
  <si>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</si>
  <si>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</si>
  <si>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</si>
  <si>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</si>
  <si>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</si>
  <si>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</si>
  <si>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</si>
  <si>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</si>
  <si>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</si>
  <si>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</si>
  <si>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</si>
  <si>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</si>
  <si>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</si>
  <si>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</si>
  <si>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</si>
  <si>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</si>
  <si>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</si>
  <si>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</si>
  <si>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</si>
  <si>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</si>
  <si>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</si>
  <si>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</si>
  <si>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</si>
  <si>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</si>
  <si>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</si>
  <si>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</si>
  <si>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</si>
  <si>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</si>
  <si>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</si>
  <si>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</si>
  <si>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</si>
  <si>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</si>
  <si>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</si>
  <si>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</si>
  <si>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</si>
  <si>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</si>
  <si>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</si>
  <si>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</si>
  <si>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</si>
  <si>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</si>
  <si>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</si>
  <si>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</si>
  <si>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</si>
  <si>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</si>
  <si>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</si>
  <si>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</si>
  <si>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</si>
  <si>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</si>
  <si>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</si>
  <si>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</si>
  <si>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</si>
  <si>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</si>
  <si>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</si>
  <si>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</si>
  <si>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</si>
  <si>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</si>
  <si>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</si>
  <si>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</si>
  <si>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</si>
  <si>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</si>
  <si>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</si>
  <si>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</si>
  <si>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</si>
  <si>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</si>
  <si>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</si>
  <si>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</si>
  <si>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</si>
  <si>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</si>
  <si>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</si>
  <si>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</si>
  <si>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</si>
  <si>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</si>
  <si>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</si>
  <si>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</si>
  <si>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</si>
  <si>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</si>
  <si>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</si>
  <si>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</si>
  <si>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</si>
  <si>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</si>
  <si>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</si>
  <si>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</si>
  <si>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</si>
  <si>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</si>
  <si>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</si>
  <si>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</si>
  <si>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</si>
  <si>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</si>
  <si>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</si>
  <si>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</si>
  <si>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</si>
  <si>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</si>
  <si>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</si>
  <si>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</si>
  <si>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</si>
  <si>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</si>
  <si>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</si>
  <si>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</si>
  <si>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</si>
  <si>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</si>
  <si>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</si>
  <si>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</si>
  <si>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</si>
  <si>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</si>
  <si>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</si>
  <si>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</si>
  <si>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</si>
  <si>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</si>
  <si>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</si>
  <si>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</si>
  <si>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</si>
  <si>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</si>
  <si>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</si>
  <si>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</si>
  <si>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</si>
  <si>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</si>
  <si>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</si>
  <si>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</si>
  <si>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</si>
  <si>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</si>
  <si>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</si>
  <si>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</si>
  <si>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</si>
  <si>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</si>
  <si>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</si>
  <si>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</si>
  <si>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</si>
  <si>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</si>
  <si>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</si>
  <si>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</si>
  <si>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</si>
  <si>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</si>
  <si>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</si>
  <si>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</si>
  <si>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</si>
  <si>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</si>
  <si>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</si>
  <si>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</si>
  <si>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</si>
  <si>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</si>
  <si>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</si>
  <si>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</si>
  <si>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</si>
  <si>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</si>
  <si>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</si>
  <si>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</si>
  <si>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</si>
  <si>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</si>
  <si>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</si>
  <si>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</si>
  <si>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</si>
  <si>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</si>
  <si>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</si>
  <si>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</si>
  <si>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</si>
  <si>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</si>
  <si>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</si>
  <si>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</si>
  <si>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</si>
  <si>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</si>
  <si>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</si>
  <si>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</si>
  <si>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</si>
  <si>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</si>
  <si>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</si>
  <si>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</si>
  <si>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</si>
  <si>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</si>
  <si>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</si>
  <si>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</si>
  <si>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</si>
  <si>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</si>
  <si>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</si>
  <si>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</si>
  <si>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</si>
  <si>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</si>
  <si>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</si>
  <si>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</si>
  <si>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</si>
  <si>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</si>
  <si>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</si>
  <si>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</si>
  <si>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</si>
  <si>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</si>
  <si>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</si>
  <si>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</si>
  <si>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</si>
  <si>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</si>
  <si>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</si>
  <si>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</si>
  <si>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</si>
  <si>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</si>
  <si>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</si>
  <si>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</si>
  <si>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</si>
  <si>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</si>
  <si>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</si>
  <si>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</si>
  <si>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</si>
  <si>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</si>
  <si>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</si>
  <si>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</si>
  <si>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</si>
  <si>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</si>
  <si>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</si>
  <si>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</si>
  <si>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</si>
  <si>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</si>
  <si>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</si>
  <si>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</si>
  <si>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</si>
  <si>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</si>
  <si>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</si>
  <si>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</si>
  <si>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</si>
  <si>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</si>
  <si>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</si>
  <si>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</si>
  <si>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</si>
  <si>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</si>
  <si>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</si>
  <si>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</si>
  <si>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</si>
  <si>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</si>
  <si>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</si>
  <si>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</si>
  <si>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</si>
  <si>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</si>
  <si>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</si>
  <si>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</si>
  <si>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</si>
  <si>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</si>
  <si>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</si>
  <si>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</si>
  <si>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</si>
  <si>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</si>
  <si>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</si>
  <si>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</si>
  <si>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</si>
  <si>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</si>
  <si>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</si>
  <si>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</si>
  <si>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</si>
  <si>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</si>
  <si>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</si>
  <si>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</si>
  <si>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</si>
  <si>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</si>
  <si>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</si>
  <si>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</si>
  <si>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</si>
  <si>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</si>
  <si>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</si>
  <si>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</si>
  <si>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</si>
  <si>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</si>
  <si>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</si>
  <si>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</si>
  <si>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</si>
  <si>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</si>
  <si>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</si>
  <si>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</si>
  <si>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</si>
  <si>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</si>
  <si>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</si>
  <si>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</si>
  <si>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</si>
  <si>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</si>
  <si>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</si>
  <si>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</si>
  <si>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</si>
  <si>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</si>
  <si>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</si>
  <si>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</si>
  <si>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</si>
  <si>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</si>
  <si>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</si>
  <si>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</si>
  <si>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</si>
  <si>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</si>
  <si>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</si>
  <si>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</si>
  <si>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</si>
  <si>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</si>
  <si>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</si>
  <si>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</si>
  <si>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</si>
  <si>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</si>
  <si>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</si>
  <si>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</si>
  <si>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</si>
  <si>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</si>
  <si>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</si>
  <si>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</si>
  <si>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</si>
  <si>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</si>
  <si>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</si>
  <si>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</si>
  <si>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</si>
  <si>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</si>
  <si>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</si>
  <si>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</si>
  <si>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</si>
  <si>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</si>
  <si>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</si>
  <si>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</si>
  <si>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</si>
  <si>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</si>
  <si>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</si>
  <si>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</si>
  <si>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</si>
  <si>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</si>
  <si>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</si>
  <si>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</si>
  <si>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</si>
  <si>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</si>
  <si>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</si>
  <si>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</si>
  <si>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</si>
  <si>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</si>
  <si>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</si>
  <si>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</si>
  <si>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</si>
  <si>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</si>
  <si>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</si>
  <si>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</si>
  <si>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</si>
  <si>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</si>
  <si>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</si>
  <si>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</si>
  <si>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</si>
  <si>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</si>
  <si>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</si>
  <si>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</si>
  <si>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</si>
  <si>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</si>
  <si>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</si>
  <si>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</si>
  <si>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</si>
  <si>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</si>
  <si>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</si>
  <si>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</si>
  <si>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</si>
  <si>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</si>
  <si>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</si>
  <si>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</si>
  <si>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</si>
  <si>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</si>
  <si>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</si>
  <si>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</si>
  <si>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</si>
  <si>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</si>
  <si>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</si>
  <si>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</si>
  <si>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</si>
  <si>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</si>
  <si>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</si>
  <si>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</si>
  <si>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</si>
  <si>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</si>
  <si>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</si>
  <si>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</si>
  <si>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</si>
  <si>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</si>
  <si>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</si>
  <si>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</si>
  <si>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</si>
  <si>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</si>
  <si>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</si>
  <si>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</si>
  <si>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</si>
  <si>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</si>
  <si>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</si>
  <si>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</si>
  <si>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</si>
  <si>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</si>
  <si>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</si>
  <si>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</si>
  <si>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</si>
  <si>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</si>
  <si>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</si>
  <si>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</si>
  <si>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</si>
  <si>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</si>
  <si>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</si>
  <si>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</si>
  <si>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</si>
  <si>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</si>
  <si>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</si>
  <si>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</si>
  <si>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</si>
  <si>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</si>
  <si>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</si>
  <si>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</si>
  <si>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</si>
  <si>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</si>
  <si>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</si>
  <si>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</si>
  <si>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</si>
  <si>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</si>
  <si>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</si>
  <si>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</si>
  <si>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</si>
  <si>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</si>
  <si>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</si>
  <si>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</si>
  <si>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</si>
  <si>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</si>
  <si>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</si>
  <si>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</si>
  <si>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</si>
  <si>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</si>
  <si>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</si>
  <si>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</si>
  <si>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</si>
  <si>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</si>
  <si>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</si>
  <si>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</si>
  <si>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</si>
  <si>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</si>
  <si>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</si>
  <si>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</si>
  <si>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</si>
  <si>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</si>
  <si>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</si>
  <si>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</si>
  <si>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</si>
  <si>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</si>
  <si>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</si>
  <si>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</si>
  <si>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</si>
  <si>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</si>
  <si>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</si>
  <si>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</si>
  <si>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</si>
  <si>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</si>
  <si>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</si>
  <si>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</si>
  <si>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</si>
  <si>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</si>
  <si>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</si>
  <si>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</si>
  <si>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</si>
  <si>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</si>
  <si>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</si>
  <si>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</si>
  <si>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</si>
  <si>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</si>
  <si>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</si>
  <si>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</si>
  <si>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</si>
  <si>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</si>
  <si>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</si>
  <si>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</si>
  <si>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</si>
  <si>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</si>
  <si>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</si>
  <si>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</si>
  <si>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</si>
  <si>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</si>
  <si>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</si>
  <si>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</si>
  <si>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</si>
  <si>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</si>
  <si>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</si>
  <si>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</si>
  <si>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</si>
  <si>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</si>
  <si>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</si>
  <si>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</si>
  <si>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</si>
  <si>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</si>
  <si>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</si>
  <si>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</si>
  <si>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</si>
  <si>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</si>
  <si>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</si>
  <si>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</si>
  <si>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</si>
  <si>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</si>
  <si>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</si>
  <si>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</si>
  <si>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</si>
  <si>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</si>
  <si>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</si>
  <si>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</si>
  <si>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</si>
  <si>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</si>
  <si>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</si>
  <si>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</si>
  <si>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</si>
  <si>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</si>
  <si>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</si>
  <si>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</si>
  <si>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</si>
  <si>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</si>
  <si>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</si>
  <si>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</si>
  <si>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</si>
  <si>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</si>
  <si>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</si>
  <si>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</si>
  <si>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</si>
  <si>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</si>
  <si>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</si>
  <si>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</si>
  <si>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</si>
  <si>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</si>
  <si>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</si>
  <si>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</si>
  <si>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</si>
  <si>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</si>
  <si>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</si>
  <si>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</si>
  <si>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</si>
  <si>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</si>
  <si>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</si>
  <si>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</si>
  <si>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</si>
  <si>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</si>
  <si>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</si>
  <si>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</si>
  <si>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</si>
  <si>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</si>
  <si>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</si>
  <si>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</si>
  <si>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</si>
  <si>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</si>
  <si>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</si>
  <si>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</si>
  <si>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</si>
  <si>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</si>
  <si>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</si>
  <si>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</si>
  <si>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</si>
  <si>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</si>
  <si>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</si>
  <si>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</si>
  <si>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</si>
  <si>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</si>
  <si>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</si>
  <si>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</si>
  <si>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</si>
  <si>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</si>
  <si>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</si>
  <si>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</si>
  <si>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</si>
  <si>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</si>
  <si>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</si>
  <si>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</si>
  <si>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</si>
  <si>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</si>
  <si>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</si>
  <si>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</si>
  <si>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</si>
  <si>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</si>
  <si>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</si>
  <si>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</si>
  <si>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</si>
  <si>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</si>
  <si>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</si>
  <si>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</si>
  <si>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</si>
  <si>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</si>
  <si>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</si>
  <si>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</si>
  <si>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</si>
  <si>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</si>
  <si>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</si>
  <si>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</si>
  <si>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</si>
  <si>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</si>
  <si>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</si>
  <si>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</si>
  <si>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</si>
  <si>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</si>
  <si>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</si>
  <si>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</si>
  <si>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</si>
  <si>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</si>
  <si>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</si>
  <si>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</si>
  <si>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</si>
  <si>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</si>
  <si>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</si>
  <si>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</si>
  <si>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</si>
  <si>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</si>
  <si>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</si>
  <si>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</si>
  <si>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</si>
  <si>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</si>
  <si>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</si>
  <si>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</si>
  <si>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</si>
  <si>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</si>
  <si>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</si>
  <si>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</si>
  <si>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</si>
  <si>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</si>
  <si>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</si>
  <si>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</si>
  <si>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</si>
  <si>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</si>
  <si>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</si>
  <si>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</si>
  <si>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</si>
  <si>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</si>
  <si>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</si>
  <si>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</si>
  <si>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</si>
  <si>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</si>
  <si>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</si>
  <si>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</si>
  <si>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</si>
  <si>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</si>
  <si>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</si>
  <si>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</si>
  <si>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</si>
  <si>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</si>
  <si>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</si>
  <si>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</si>
  <si>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</si>
  <si>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</si>
  <si>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</si>
  <si>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</si>
  <si>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</si>
  <si>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</si>
  <si>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</si>
  <si>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</si>
  <si>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</si>
  <si>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</si>
  <si>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</si>
  <si>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</si>
  <si>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</si>
  <si>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</si>
  <si>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</si>
  <si>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</si>
  <si>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</si>
  <si>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</si>
  <si>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</si>
  <si>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</si>
  <si>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</si>
  <si>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</si>
  <si>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</si>
  <si>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</si>
  <si>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</si>
  <si>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</si>
  <si>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</si>
  <si>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</si>
  <si>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</si>
  <si>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</si>
  <si>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</si>
  <si>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</si>
  <si>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</si>
  <si>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</si>
  <si>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</si>
  <si>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</si>
  <si>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</si>
  <si>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</si>
  <si>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</si>
  <si>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</si>
  <si>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</si>
  <si>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</si>
  <si>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</si>
  <si>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</si>
  <si>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</si>
  <si>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</si>
  <si>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</si>
  <si>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</si>
  <si>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</si>
  <si>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</si>
  <si>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</si>
  <si>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</si>
  <si>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</si>
  <si>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</si>
  <si>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</si>
  <si>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</si>
  <si>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</si>
  <si>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</si>
  <si>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</si>
  <si>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</si>
  <si>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</si>
  <si>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</si>
  <si>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</si>
  <si>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</si>
  <si>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</si>
  <si>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</si>
  <si>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</si>
  <si>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</si>
  <si>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</si>
  <si>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</si>
  <si>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</si>
  <si>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</si>
  <si>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</si>
  <si>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</si>
  <si>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</si>
  <si>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</si>
  <si>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</si>
  <si>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</si>
  <si>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</si>
  <si>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</si>
  <si>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</si>
  <si>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</si>
  <si>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</si>
  <si>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</si>
  <si>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</si>
  <si>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</si>
  <si>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</si>
  <si>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</si>
  <si>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</si>
  <si>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</si>
  <si>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</si>
  <si>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</si>
  <si>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</si>
  <si>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</si>
  <si>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</si>
  <si>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</si>
  <si>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</si>
  <si>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</si>
  <si>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</si>
  <si>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</si>
  <si>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</si>
  <si>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</si>
  <si>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</si>
  <si>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</si>
  <si>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</si>
  <si>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</si>
  <si>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</si>
  <si>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</si>
  <si>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</si>
  <si>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</si>
  <si>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</si>
  <si>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</si>
  <si>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</si>
  <si>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</si>
  <si>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</si>
  <si>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</si>
  <si>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</si>
  <si>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</si>
  <si>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</si>
  <si>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</si>
  <si>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</si>
  <si>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</si>
  <si>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</si>
  <si>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</si>
  <si>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</si>
  <si>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</si>
  <si>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</si>
  <si>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</si>
  <si>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</si>
  <si>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</si>
  <si>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</si>
  <si>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</si>
  <si>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</si>
  <si>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</si>
  <si>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</si>
  <si>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</si>
  <si>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</si>
  <si>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</si>
  <si>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</si>
  <si>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</si>
  <si>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</si>
  <si>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</si>
  <si>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</si>
  <si>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</si>
  <si>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</si>
  <si>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</si>
  <si>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</si>
  <si>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</si>
  <si>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</si>
  <si>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</si>
  <si>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</si>
  <si>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</si>
  <si>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</si>
  <si>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</si>
  <si>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</si>
  <si>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</si>
  <si>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</si>
  <si>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</si>
  <si>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</si>
  <si>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</si>
  <si>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</si>
  <si>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</si>
  <si>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</si>
  <si>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</si>
  <si>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</si>
  <si>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</si>
  <si>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</si>
  <si>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</si>
  <si>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</si>
  <si>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</si>
  <si>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</si>
  <si>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</si>
  <si>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</si>
  <si>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</si>
  <si>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</si>
  <si>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</si>
  <si>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</si>
  <si>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</si>
  <si>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</si>
  <si>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</si>
  <si>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</si>
  <si>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</si>
  <si>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</si>
  <si>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</si>
  <si>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</si>
  <si>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</si>
  <si>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</si>
  <si>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</si>
  <si>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</si>
  <si>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</si>
  <si>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</si>
  <si>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</si>
  <si>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</si>
  <si>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</si>
  <si>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</si>
  <si>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</si>
  <si>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</si>
  <si>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</si>
  <si>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</si>
  <si>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</si>
  <si>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</si>
  <si>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</si>
  <si>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</si>
  <si>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</si>
  <si>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</si>
  <si>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</si>
  <si>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</si>
  <si>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</si>
  <si>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</si>
  <si>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</si>
  <si>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</si>
  <si>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</si>
  <si>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</si>
  <si>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</si>
  <si>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</si>
  <si>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</si>
  <si>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</si>
  <si>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</si>
  <si>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</si>
  <si>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</si>
  <si>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</si>
  <si>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</si>
  <si>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</si>
  <si>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</si>
  <si>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</si>
  <si>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</si>
  <si>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</si>
  <si>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</si>
  <si>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</si>
  <si>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</si>
  <si>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</si>
  <si>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</si>
  <si>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</si>
  <si>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</si>
  <si>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</si>
  <si>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</si>
  <si>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</si>
  <si>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</si>
  <si>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</si>
  <si>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</si>
  <si>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</si>
  <si>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</si>
  <si>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</si>
  <si>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</si>
  <si>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</si>
  <si>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</si>
  <si>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</si>
  <si>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</si>
  <si>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</si>
  <si>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</si>
  <si>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</si>
  <si>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</si>
  <si>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</si>
  <si>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</si>
  <si>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</si>
  <si>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</si>
  <si>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</si>
  <si>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</si>
  <si>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</si>
  <si>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</si>
  <si>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</si>
  <si>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</si>
  <si>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</si>
  <si>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</si>
  <si>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</si>
  <si>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</si>
  <si>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</si>
  <si>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</si>
  <si>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</si>
  <si>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</si>
  <si>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</si>
  <si>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</si>
  <si>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</si>
  <si>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</si>
  <si>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</si>
  <si>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</si>
  <si>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</si>
  <si>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</si>
  <si>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</si>
  <si>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</si>
  <si>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</si>
  <si>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</si>
  <si>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</si>
  <si>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</si>
  <si>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</si>
  <si>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</si>
  <si>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</si>
  <si>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</si>
  <si>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</si>
  <si>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</si>
  <si>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</si>
  <si>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</si>
  <si>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</si>
  <si>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</si>
  <si>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</si>
  <si>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</si>
  <si>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</si>
  <si>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</si>
  <si>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</si>
  <si>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</si>
  <si>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</si>
  <si>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</si>
  <si>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</si>
  <si>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</si>
  <si>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</si>
  <si>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</si>
  <si>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</si>
  <si>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</si>
  <si>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</si>
  <si>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</si>
  <si>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</si>
  <si>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</si>
  <si>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</si>
  <si>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</si>
  <si>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</si>
  <si>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</si>
  <si>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</si>
  <si>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</si>
  <si>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</si>
  <si>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</si>
  <si>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</si>
  <si>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</si>
  <si>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</si>
  <si>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</si>
  <si>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</si>
  <si>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</si>
  <si>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</si>
  <si>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</si>
  <si>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</si>
  <si>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</si>
  <si>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</si>
  <si>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</si>
  <si>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</si>
  <si>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</si>
  <si>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</si>
  <si>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</si>
  <si>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</si>
  <si>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</si>
  <si>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</si>
  <si>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</si>
  <si>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</si>
  <si>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</si>
  <si>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</si>
  <si>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</si>
  <si>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</si>
  <si>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</si>
  <si>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</si>
  <si>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</si>
  <si>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</si>
  <si>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</si>
  <si>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</si>
  <si>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</si>
  <si>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</si>
  <si>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</si>
  <si>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</si>
  <si>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</si>
  <si>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</si>
  <si>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</si>
  <si>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</si>
  <si>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</si>
  <si>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</si>
  <si>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</si>
  <si>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</si>
  <si>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</si>
  <si>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</si>
  <si>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</si>
  <si>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</si>
  <si>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</si>
  <si>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</si>
  <si>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</si>
  <si>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</si>
  <si>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</si>
  <si>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</si>
  <si>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</si>
  <si>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</si>
  <si>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</si>
  <si>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</si>
  <si>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</si>
  <si>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</si>
  <si>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</si>
  <si>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</si>
  <si>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</si>
  <si>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</si>
  <si>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</si>
  <si>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</si>
  <si>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</si>
  <si>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</si>
  <si>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</si>
  <si>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</si>
  <si>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</si>
  <si>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</si>
  <si>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</si>
  <si>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</si>
  <si>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</si>
  <si>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</si>
  <si>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</si>
  <si>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</si>
  <si>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</si>
  <si>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</si>
  <si>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</si>
  <si>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</si>
  <si>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</si>
  <si>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</si>
  <si>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</si>
  <si>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</si>
  <si>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</si>
  <si>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</si>
  <si>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</si>
  <si>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</si>
  <si>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</si>
  <si>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</si>
  <si>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</si>
  <si>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</si>
  <si>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</si>
  <si>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</si>
  <si>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</si>
  <si>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</si>
  <si>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</si>
  <si>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</si>
  <si>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</si>
  <si>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</si>
  <si>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</si>
  <si>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</si>
  <si>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</si>
  <si>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</si>
  <si>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</si>
  <si>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</si>
  <si>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</si>
  <si>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</si>
  <si>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</si>
  <si>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</si>
  <si>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</si>
  <si>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</si>
  <si>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</si>
  <si>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</si>
  <si>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</si>
  <si>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</si>
  <si>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</si>
  <si>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</si>
  <si>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</si>
  <si>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</si>
  <si>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</si>
  <si>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</si>
  <si>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</si>
  <si>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</si>
  <si>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</si>
  <si>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</si>
  <si>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</si>
  <si>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</si>
  <si>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</si>
  <si>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</si>
  <si>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</si>
  <si>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</si>
  <si>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</si>
  <si>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</si>
  <si>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</si>
  <si>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</si>
  <si>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</si>
  <si>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</si>
  <si>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</si>
  <si>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</si>
  <si>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</si>
  <si>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</si>
  <si>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</si>
  <si>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</si>
  <si>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</si>
  <si>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</si>
  <si>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</si>
  <si>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</si>
  <si>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</si>
  <si>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</si>
  <si>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</si>
  <si>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</si>
  <si>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</si>
  <si>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</si>
  <si>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</si>
  <si>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</si>
  <si>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</si>
  <si>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</si>
  <si>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</si>
  <si>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</si>
  <si>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</si>
  <si>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</si>
  <si>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</si>
  <si>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</si>
  <si>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</si>
  <si>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</si>
  <si>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</si>
  <si>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</si>
  <si>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</si>
  <si>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</si>
  <si>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</si>
  <si>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</si>
  <si>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</si>
  <si>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</si>
  <si>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</si>
  <si>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</si>
  <si>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</si>
  <si>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</si>
  <si>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</si>
  <si>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</si>
  <si>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</si>
  <si>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</si>
  <si>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</si>
  <si>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</si>
  <si>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</si>
  <si>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</si>
  <si>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</si>
  <si>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</si>
  <si>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</si>
  <si>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</si>
  <si>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</si>
  <si>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</si>
  <si>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</si>
  <si>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</si>
  <si>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</si>
  <si>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</si>
  <si>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</si>
  <si>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</si>
  <si>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</si>
  <si>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</si>
  <si>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</si>
  <si>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</si>
  <si>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</si>
  <si>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</si>
  <si>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</si>
  <si>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</si>
  <si>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</si>
  <si>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</si>
  <si>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</si>
  <si>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</si>
  <si>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</si>
  <si>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</si>
  <si>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</si>
  <si>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</si>
  <si>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</si>
  <si>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</si>
  <si>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</si>
  <si>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</si>
  <si>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</si>
  <si>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</si>
  <si>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</si>
  <si>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</si>
  <si>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</si>
  <si>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</si>
  <si>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</si>
  <si>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</si>
  <si>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</si>
  <si>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</si>
  <si>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</si>
  <si>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</si>
  <si>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</si>
  <si>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</si>
  <si>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</si>
  <si>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</si>
  <si>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</si>
  <si>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</si>
  <si>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</si>
  <si>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</si>
  <si>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</si>
  <si>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</si>
  <si>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</si>
  <si>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</si>
  <si>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</si>
  <si>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</si>
  <si>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</si>
  <si>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</si>
  <si>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</si>
  <si>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</si>
  <si>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</si>
  <si>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</si>
  <si>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</si>
  <si>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</si>
  <si>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</si>
  <si>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</si>
  <si>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</si>
  <si>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</si>
  <si>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</si>
  <si>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</si>
  <si>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</si>
  <si>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</si>
  <si>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</si>
  <si>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</si>
  <si>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</si>
  <si>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</si>
  <si>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</si>
  <si>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</si>
  <si>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</si>
  <si>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</si>
  <si>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</si>
  <si>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</si>
  <si>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</si>
  <si>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</si>
  <si>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</si>
  <si>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</si>
  <si>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</si>
  <si>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</si>
  <si>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</si>
  <si>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</si>
  <si>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</si>
  <si>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</si>
  <si>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</si>
  <si>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</si>
  <si>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</si>
  <si>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</si>
  <si>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</si>
  <si>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</si>
  <si>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</si>
  <si>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</si>
  <si>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</si>
  <si>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</si>
  <si>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</si>
  <si>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</si>
  <si>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</si>
  <si>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</si>
  <si>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</si>
  <si>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</si>
  <si>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</si>
  <si>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</si>
  <si>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</si>
  <si>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</si>
  <si>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</si>
  <si>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</si>
  <si>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</si>
  <si>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</si>
  <si>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</si>
  <si>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</si>
  <si>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</si>
  <si>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</si>
  <si>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</si>
  <si>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</si>
  <si>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</si>
  <si>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</si>
  <si>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</si>
  <si>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</si>
  <si>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</si>
  <si>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</si>
  <si>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</si>
  <si>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</si>
  <si>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</si>
  <si>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</si>
  <si>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</si>
  <si>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</si>
  <si>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</si>
  <si>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</si>
  <si>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</si>
  <si>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</si>
  <si>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</si>
  <si>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</si>
  <si>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</si>
  <si>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</si>
  <si>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</si>
  <si>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</si>
  <si>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</si>
  <si>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</si>
  <si>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</si>
  <si>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</si>
  <si>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</si>
  <si>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</si>
  <si>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</si>
  <si>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</si>
  <si>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</si>
  <si>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</si>
  <si>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</si>
  <si>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</si>
  <si>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</si>
  <si>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</si>
  <si>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</si>
  <si>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</si>
  <si>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</si>
  <si>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</si>
  <si>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</si>
  <si>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</si>
  <si>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</si>
  <si>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</si>
  <si>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</si>
  <si>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</si>
  <si>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</si>
  <si>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</si>
  <si>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</si>
  <si>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</si>
  <si>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</si>
  <si>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</si>
  <si>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</si>
  <si>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</si>
  <si>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</si>
  <si>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</si>
  <si>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</si>
  <si>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</si>
  <si>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</si>
  <si>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</si>
  <si>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</si>
  <si>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</si>
  <si>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</si>
  <si>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</si>
  <si>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</si>
  <si>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</si>
  <si>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</si>
  <si>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</si>
  <si>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</si>
  <si>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</si>
  <si>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</si>
  <si>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</si>
  <si>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</si>
  <si>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</si>
  <si>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</si>
  <si>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</si>
  <si>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</si>
  <si>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</si>
  <si>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</si>
  <si>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</si>
  <si>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</si>
  <si>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</si>
  <si>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</si>
  <si>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</si>
  <si>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</si>
  <si>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</si>
  <si>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</si>
  <si>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</si>
  <si>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</si>
  <si>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</si>
  <si>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</si>
  <si>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</si>
  <si>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</si>
  <si>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</si>
  <si>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</si>
  <si>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</si>
  <si>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</si>
  <si>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</si>
  <si>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</si>
  <si>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</si>
  <si>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</si>
  <si>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</si>
  <si>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</si>
  <si>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</si>
  <si>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</si>
  <si>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</si>
  <si>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</si>
  <si>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</si>
  <si>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</si>
  <si>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</si>
  <si>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</si>
  <si>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</si>
  <si>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</si>
  <si>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</si>
  <si>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</si>
  <si>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</si>
  <si>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</si>
  <si>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</si>
  <si>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</si>
  <si>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</si>
  <si>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</si>
  <si>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</si>
  <si>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</si>
  <si>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</si>
  <si>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</si>
  <si>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</si>
  <si>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</si>
  <si>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</si>
  <si>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</si>
  <si>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</si>
  <si>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</si>
  <si>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</si>
  <si>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</si>
  <si>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</si>
  <si>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</si>
  <si>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</si>
  <si>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</si>
  <si>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</si>
  <si>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</si>
  <si>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</si>
  <si>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</si>
  <si>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</si>
  <si>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</si>
  <si>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</si>
  <si>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</si>
  <si>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</si>
  <si>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</si>
  <si>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</si>
  <si>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</si>
  <si>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</si>
  <si>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</si>
  <si>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</si>
  <si>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</si>
  <si>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</si>
  <si>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</si>
  <si>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</si>
  <si>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</si>
  <si>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</si>
  <si>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</si>
  <si>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</si>
  <si>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</si>
  <si>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</si>
  <si>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</si>
  <si>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</si>
  <si>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</si>
  <si>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</si>
  <si>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</si>
  <si>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</si>
  <si>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</si>
  <si>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</si>
  <si>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</si>
  <si>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</si>
  <si>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</si>
  <si>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</si>
  <si>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</si>
  <si>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</si>
  <si>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</si>
  <si>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</si>
  <si>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</si>
  <si>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</si>
  <si>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</si>
  <si>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</si>
  <si>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</si>
  <si>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</si>
  <si>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</si>
  <si>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</si>
  <si>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</si>
  <si>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</si>
  <si>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</si>
  <si>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</si>
  <si>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</si>
  <si>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</si>
  <si>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</si>
  <si>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</si>
  <si>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</si>
  <si>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</si>
  <si>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</si>
  <si>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</si>
  <si>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</si>
  <si>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</si>
  <si>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</si>
  <si>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</si>
  <si>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</si>
  <si>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</si>
  <si>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</si>
  <si>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</si>
  <si>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</si>
  <si>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</si>
  <si>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</si>
  <si>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</si>
  <si>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</si>
  <si>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</si>
  <si>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</si>
  <si>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</si>
  <si>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</si>
  <si>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</si>
  <si>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</si>
  <si>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</si>
  <si>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</si>
  <si>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</si>
  <si>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</si>
  <si>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</si>
  <si>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</si>
  <si>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</si>
  <si>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</si>
  <si>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</si>
  <si>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</si>
  <si>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</si>
  <si>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</si>
  <si>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</si>
  <si>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</si>
  <si>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</si>
  <si>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</si>
  <si>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</si>
  <si>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</si>
  <si>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</si>
  <si>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</si>
  <si>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</si>
  <si>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</si>
  <si>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</si>
  <si>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</si>
  <si>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</si>
  <si>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</si>
  <si>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</si>
  <si>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</si>
  <si>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</si>
  <si>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</si>
  <si>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</si>
  <si>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</si>
  <si>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</si>
  <si>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</si>
  <si>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</si>
  <si>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</si>
  <si>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</si>
  <si>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</si>
  <si>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</si>
  <si>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</si>
  <si>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</si>
  <si>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</si>
  <si>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</si>
  <si>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</si>
  <si>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</si>
  <si>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</si>
  <si>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</si>
  <si>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</si>
  <si>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</si>
  <si>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</si>
  <si>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</si>
  <si>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</si>
  <si>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</si>
  <si>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</si>
  <si>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</si>
  <si>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</si>
  <si>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</si>
  <si>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</si>
  <si>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</si>
  <si>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</si>
  <si>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</si>
  <si>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</si>
  <si>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</si>
  <si>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</si>
  <si>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</si>
  <si>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</si>
  <si>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</si>
  <si>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</si>
  <si>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</si>
  <si>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</si>
  <si>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</si>
  <si>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</si>
  <si>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</si>
  <si>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</si>
  <si>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</si>
  <si>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</si>
  <si>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</si>
  <si>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</si>
  <si>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</si>
  <si>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</si>
  <si>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</si>
  <si>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</si>
  <si>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</si>
  <si>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</si>
  <si>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</si>
  <si>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</si>
  <si>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</si>
  <si>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</si>
  <si>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</si>
  <si>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</si>
  <si>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</si>
  <si>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</si>
  <si>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</si>
  <si>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</si>
  <si>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</si>
  <si>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</si>
  <si>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</si>
  <si>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</si>
  <si>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</si>
  <si>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</si>
  <si>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</si>
  <si>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</si>
  <si>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</si>
  <si>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</si>
  <si>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</si>
  <si>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</si>
  <si>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</si>
  <si>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</si>
  <si>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</si>
  <si>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</si>
  <si>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</si>
  <si>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</si>
  <si>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</si>
  <si>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</si>
  <si>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</si>
  <si>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</si>
  <si>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</si>
  <si>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</si>
  <si>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</si>
  <si>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</si>
  <si>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</si>
  <si>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</si>
  <si>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</si>
  <si>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</si>
  <si>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</si>
  <si>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</si>
  <si>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</si>
  <si>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</si>
  <si>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</si>
  <si>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</si>
  <si>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</si>
  <si>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</si>
  <si>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</si>
  <si>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</si>
  <si>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</si>
  <si>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</si>
  <si>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</si>
  <si>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</si>
  <si>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</si>
  <si>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</si>
  <si>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</si>
  <si>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</si>
  <si>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</si>
  <si>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</si>
  <si>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</si>
  <si>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</si>
  <si>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</si>
  <si>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</si>
  <si>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</si>
  <si>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</si>
  <si>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</si>
  <si>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</si>
  <si>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</si>
  <si>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</si>
  <si>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</si>
  <si>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</si>
  <si>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</si>
  <si>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</si>
  <si>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</si>
  <si>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</si>
  <si>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</si>
  <si>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</si>
  <si>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</si>
  <si>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</si>
  <si>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</si>
  <si>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</si>
  <si>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</si>
  <si>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</si>
  <si>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</si>
  <si>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</si>
  <si>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</si>
  <si>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</si>
  <si>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</si>
  <si>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</si>
  <si>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</si>
  <si>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</si>
  <si>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</si>
  <si>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</si>
  <si>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</si>
  <si>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</si>
  <si>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</si>
  <si>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</si>
  <si>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</si>
  <si>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</si>
  <si>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</si>
  <si>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</si>
  <si>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</si>
  <si>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</si>
  <si>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</si>
  <si>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</si>
  <si>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</si>
  <si>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</si>
  <si>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</si>
  <si>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</si>
  <si>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</si>
  <si>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</si>
  <si>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</si>
  <si>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</si>
  <si>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</si>
  <si>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</si>
  <si>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</si>
  <si>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</si>
  <si>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</si>
  <si>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</si>
  <si>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</si>
  <si>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</si>
  <si>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</si>
  <si>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</si>
  <si>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</si>
  <si>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</si>
  <si>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</si>
  <si>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</si>
  <si>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</si>
  <si>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</si>
  <si>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</si>
  <si>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</si>
  <si>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</si>
  <si>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</si>
  <si>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</si>
  <si>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</si>
  <si>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</si>
  <si>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</si>
  <si>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</si>
  <si>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</si>
  <si>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</si>
  <si>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</si>
  <si>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</si>
  <si>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</si>
  <si>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</si>
  <si>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</si>
  <si>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</si>
  <si>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</si>
  <si>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</si>
  <si>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</si>
  <si>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</si>
  <si>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</si>
  <si>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</si>
  <si>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</si>
  <si>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</si>
  <si>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</si>
  <si>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</si>
  <si>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</si>
  <si>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</si>
  <si>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</si>
  <si>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</si>
  <si>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</si>
  <si>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</si>
  <si>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</si>
  <si>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</si>
  <si>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</si>
  <si>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</si>
  <si>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</si>
  <si>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</si>
  <si>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</si>
  <si>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</si>
  <si>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</si>
  <si>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</si>
  <si>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</si>
  <si>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</si>
  <si>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</si>
  <si>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</si>
  <si>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</si>
  <si>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</si>
  <si>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</si>
  <si>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</si>
  <si>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</si>
  <si>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</si>
  <si>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</si>
  <si>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</si>
  <si>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</si>
  <si>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</si>
  <si>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</si>
  <si>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</si>
  <si>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</si>
  <si>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</si>
  <si>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</si>
  <si>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</si>
  <si>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</si>
  <si>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</si>
  <si>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</si>
  <si>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</si>
  <si>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</si>
  <si>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</si>
  <si>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</si>
  <si>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</si>
  <si>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</si>
  <si>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</si>
  <si>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</si>
  <si>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</si>
  <si>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</si>
  <si>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</si>
  <si>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</si>
  <si>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</si>
  <si>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</si>
  <si>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</si>
  <si>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</si>
  <si>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</si>
  <si>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</si>
  <si>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</si>
  <si>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</si>
  <si>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</si>
  <si>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</si>
  <si>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</si>
  <si>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</si>
  <si>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</si>
  <si>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</si>
  <si>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</si>
  <si>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</si>
  <si>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</si>
  <si>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</si>
  <si>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</si>
  <si>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</si>
  <si>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</si>
  <si>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</si>
  <si>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</si>
  <si>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</si>
  <si>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</si>
  <si>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</si>
  <si>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</si>
  <si>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</si>
  <si>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</si>
  <si>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</si>
  <si>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</si>
  <si>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</si>
  <si>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</si>
  <si>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</si>
  <si>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</si>
  <si>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</si>
  <si>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</si>
  <si>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</si>
  <si>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</si>
  <si>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</si>
  <si>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</si>
  <si>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</si>
  <si>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</si>
  <si>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</si>
  <si>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</si>
  <si>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</si>
  <si>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</si>
  <si>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</si>
  <si>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</si>
  <si>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</si>
  <si>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</si>
  <si>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</si>
  <si>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</si>
  <si>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</si>
  <si>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</si>
  <si>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</si>
  <si>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</si>
  <si>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</si>
  <si>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</si>
  <si>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</si>
  <si>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</si>
  <si>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</si>
  <si>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</si>
  <si>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</si>
  <si>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</si>
  <si>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</si>
  <si>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</si>
  <si>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</si>
  <si>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</si>
  <si>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</si>
  <si>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</si>
  <si>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</si>
  <si>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</si>
  <si>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</si>
  <si>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</si>
  <si>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</si>
  <si>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</si>
  <si>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</si>
  <si>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</si>
  <si>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</si>
  <si>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</si>
  <si>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</si>
  <si>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</si>
  <si>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</si>
  <si>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</si>
  <si>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</si>
  <si>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</si>
  <si>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</si>
  <si>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</si>
  <si>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</si>
  <si>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</si>
  <si>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</si>
  <si>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</si>
  <si>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</si>
  <si>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</si>
  <si>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</si>
  <si>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</si>
  <si>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</si>
  <si>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</si>
  <si>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</si>
  <si>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</si>
  <si>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</si>
  <si>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</si>
  <si>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</si>
  <si>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</si>
  <si>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</si>
  <si>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</si>
  <si>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</si>
  <si>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</si>
  <si>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</si>
  <si>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</si>
  <si>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</si>
  <si>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</si>
  <si>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</si>
  <si>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</si>
  <si>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</si>
  <si>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</si>
  <si>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</si>
  <si>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</si>
  <si>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</si>
  <si>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</si>
  <si>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</si>
  <si>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</si>
  <si>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</si>
  <si>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</si>
  <si>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</si>
  <si>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</si>
  <si>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</si>
  <si>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</si>
  <si>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</si>
  <si>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</si>
  <si>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</si>
  <si>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</si>
  <si>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</si>
  <si>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</si>
  <si>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</si>
  <si>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</si>
  <si>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</si>
  <si>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</si>
  <si>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</si>
  <si>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</si>
  <si>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</si>
  <si>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</si>
  <si>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</si>
  <si>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</si>
  <si>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</si>
  <si>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</si>
  <si>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</si>
  <si>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</si>
  <si>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</si>
  <si>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</si>
  <si>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</si>
  <si>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</si>
  <si>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</si>
  <si>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</si>
  <si>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</si>
  <si>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</si>
  <si>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</si>
  <si>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</si>
  <si>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</si>
  <si>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</si>
  <si>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</si>
  <si>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</si>
  <si>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</si>
  <si>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</si>
  <si>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</si>
  <si>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</si>
  <si>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</si>
  <si>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</si>
  <si>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</si>
  <si>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</si>
  <si>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</si>
  <si>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</si>
  <si>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</si>
  <si>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</si>
  <si>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</si>
  <si>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</si>
  <si>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</si>
  <si>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</si>
  <si>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</si>
  <si>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</si>
  <si>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</si>
  <si>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</si>
  <si>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</si>
  <si>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</si>
  <si>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</si>
  <si>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</si>
  <si>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</si>
  <si>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</si>
  <si>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</si>
  <si>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</si>
  <si>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</si>
  <si>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</si>
  <si>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</si>
  <si>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</si>
  <si>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</si>
  <si>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</si>
  <si>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</si>
  <si>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</si>
  <si>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</si>
  <si>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</si>
  <si>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</si>
  <si>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</si>
  <si>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</si>
  <si>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</si>
  <si>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</si>
  <si>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</si>
  <si>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</si>
  <si>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</si>
  <si>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</si>
  <si>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</si>
  <si>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</si>
  <si>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</si>
  <si>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</si>
  <si>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</si>
  <si>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</si>
  <si>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</si>
  <si>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</si>
  <si>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</si>
  <si>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</si>
  <si>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</si>
  <si>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</si>
  <si>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</si>
  <si>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</si>
  <si>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</si>
  <si>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</si>
  <si>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</si>
  <si>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</si>
  <si>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</si>
  <si>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</si>
  <si>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</si>
  <si>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</si>
  <si>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</si>
  <si>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</si>
  <si>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</si>
  <si>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</si>
  <si>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</si>
  <si>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</si>
  <si>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</si>
  <si>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</si>
  <si>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</si>
  <si>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</si>
  <si>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</si>
  <si>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</si>
  <si>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</si>
  <si>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</si>
  <si>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</si>
  <si>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</si>
  <si>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</si>
  <si>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</si>
  <si>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</si>
  <si>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</si>
  <si>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</si>
  <si>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</si>
  <si>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</si>
  <si>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</si>
  <si>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</si>
  <si>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</si>
  <si>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</si>
  <si>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</si>
  <si>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</si>
  <si>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</si>
  <si>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</si>
  <si>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</si>
  <si>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</si>
  <si>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</si>
  <si>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</si>
  <si>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</si>
  <si>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</si>
  <si>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</si>
  <si>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</si>
  <si>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</si>
  <si>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</si>
  <si>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</si>
  <si>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</si>
  <si>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</si>
  <si>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</si>
  <si>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</si>
  <si>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</si>
  <si>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</si>
  <si>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</si>
  <si>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</si>
  <si>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</si>
  <si>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</si>
  <si>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</si>
  <si>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</si>
  <si>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</si>
  <si>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</si>
  <si>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</si>
  <si>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</si>
  <si>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</si>
  <si>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</si>
  <si>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</si>
  <si>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</si>
  <si>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</si>
  <si>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</si>
  <si>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</si>
  <si>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</si>
  <si>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</si>
  <si>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</si>
  <si>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</si>
  <si>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</si>
  <si>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</si>
  <si>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</si>
  <si>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</si>
  <si>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</si>
  <si>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</si>
  <si>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</si>
  <si>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</si>
  <si>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</si>
  <si>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</si>
  <si>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</si>
  <si>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</si>
  <si>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</si>
  <si>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</si>
  <si>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</si>
  <si>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</si>
  <si>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</si>
  <si>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</si>
  <si>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</si>
  <si>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</si>
  <si>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</si>
  <si>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</si>
  <si>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</si>
  <si>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</si>
  <si>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</si>
  <si>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</si>
  <si>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</si>
  <si>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</si>
  <si>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</si>
  <si>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</si>
  <si>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</si>
  <si>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</si>
  <si>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</si>
  <si>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</si>
  <si>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</si>
  <si>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</si>
  <si>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</si>
  <si>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</si>
  <si>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</si>
  <si>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</si>
  <si>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</si>
  <si>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</si>
  <si>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</si>
  <si>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</si>
  <si>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</si>
  <si>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</si>
  <si>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</si>
  <si>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</si>
  <si>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</si>
  <si>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</si>
  <si>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</si>
  <si>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</si>
  <si>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</si>
  <si>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</si>
  <si>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</si>
  <si>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</si>
  <si>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</si>
  <si>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</si>
  <si>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</si>
  <si>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</si>
  <si>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</si>
  <si>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</si>
  <si>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</si>
  <si>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</si>
  <si>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</si>
  <si>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</si>
  <si>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</si>
  <si>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</si>
  <si>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</si>
  <si>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</si>
  <si>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</si>
  <si>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</si>
  <si>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</si>
  <si>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</si>
  <si>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</si>
  <si>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</si>
  <si>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</si>
  <si>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</si>
  <si>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</si>
  <si>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</si>
  <si>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</si>
  <si>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</si>
  <si>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</si>
  <si>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</si>
  <si>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</si>
  <si>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</si>
  <si>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</si>
  <si>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</si>
  <si>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</si>
  <si>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</si>
  <si>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</si>
  <si>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</si>
  <si>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</si>
  <si>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</si>
  <si>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</si>
  <si>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</si>
  <si>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</si>
  <si>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</si>
  <si>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</si>
  <si>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</si>
  <si>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</si>
  <si>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</si>
  <si>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</si>
  <si>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</si>
  <si>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</si>
  <si>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</si>
  <si>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</si>
  <si>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</si>
  <si>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</si>
  <si>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</si>
  <si>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</si>
  <si>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</si>
  <si>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</si>
  <si>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</si>
  <si>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</si>
  <si>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</si>
  <si>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</si>
  <si>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</si>
  <si>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</si>
  <si>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</si>
  <si>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</si>
  <si>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</si>
  <si>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</si>
  <si>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</si>
  <si>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</si>
  <si>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</si>
  <si>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</si>
  <si>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</si>
  <si>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</si>
  <si>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</si>
  <si>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</si>
  <si>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</si>
  <si>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</si>
  <si>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</si>
  <si>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</si>
  <si>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</si>
  <si>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</si>
  <si>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</si>
  <si>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</si>
  <si>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</si>
  <si>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</si>
  <si>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</si>
  <si>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</si>
  <si>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</si>
  <si>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</si>
  <si>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</si>
  <si>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</si>
  <si>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</si>
  <si>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</si>
  <si>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</si>
  <si>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</si>
  <si>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</si>
  <si>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</si>
  <si>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</si>
  <si>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</si>
  <si>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</si>
  <si>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</si>
  <si>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</si>
  <si>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</si>
  <si>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</si>
  <si>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</si>
  <si>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</si>
  <si>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</si>
  <si>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</si>
  <si>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</si>
  <si>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</si>
  <si>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</si>
  <si>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</si>
  <si>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</si>
  <si>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</si>
  <si>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</si>
  <si>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</si>
  <si>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</si>
  <si>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</si>
  <si>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</si>
  <si>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</si>
  <si>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</si>
  <si>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</si>
  <si>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</si>
  <si>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</si>
  <si>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</si>
  <si>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</si>
  <si>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</si>
  <si>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</si>
  <si>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</si>
  <si>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</si>
  <si>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</si>
  <si>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</si>
  <si>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</si>
  <si>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</si>
  <si>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</si>
  <si>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</si>
  <si>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</si>
  <si>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</si>
  <si>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</si>
  <si>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</si>
  <si>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</si>
  <si>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</si>
  <si>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</si>
  <si>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</si>
  <si>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</si>
  <si>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</si>
  <si>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</si>
  <si>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</si>
  <si>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</si>
  <si>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</si>
  <si>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</si>
  <si>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</si>
  <si>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</si>
  <si>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</si>
  <si>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</si>
  <si>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</si>
  <si>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</si>
  <si>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</si>
  <si>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</si>
  <si>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</si>
  <si>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</si>
  <si>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</si>
  <si>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</si>
  <si>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</si>
  <si>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</si>
  <si>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</si>
  <si>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</si>
  <si>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</si>
  <si>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</si>
  <si>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</si>
  <si>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</si>
  <si>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</si>
  <si>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</si>
  <si>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</si>
  <si>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</si>
  <si>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</si>
  <si>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</si>
  <si>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</si>
  <si>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</si>
  <si>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</si>
  <si>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</si>
  <si>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</si>
  <si>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</si>
  <si>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</si>
  <si>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</si>
  <si>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</si>
  <si>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</si>
  <si>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</si>
  <si>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</si>
  <si>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</si>
  <si>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</si>
  <si>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</si>
  <si>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</si>
  <si>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</si>
  <si>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</si>
  <si>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</si>
  <si>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</si>
  <si>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</si>
  <si>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</si>
  <si>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</si>
  <si>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</si>
  <si>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</si>
  <si>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</si>
  <si>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</si>
  <si>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</si>
  <si>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</si>
  <si>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</si>
  <si>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</si>
  <si>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</si>
  <si>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</si>
  <si>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</si>
  <si>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</si>
  <si>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</si>
  <si>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</si>
  <si>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</si>
  <si>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</si>
  <si>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</si>
  <si>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</si>
  <si>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</si>
  <si>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</si>
  <si>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</si>
  <si>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</si>
  <si>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</si>
  <si>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</si>
  <si>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</si>
  <si>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</si>
  <si>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</si>
  <si>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</si>
  <si>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</si>
  <si>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</si>
  <si>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</si>
  <si>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</si>
  <si>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</si>
  <si>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</si>
  <si>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</si>
  <si>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</si>
  <si>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</si>
  <si>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</si>
  <si>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</si>
  <si>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</si>
  <si>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</si>
  <si>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</si>
  <si>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</si>
  <si>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</si>
  <si>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</si>
  <si>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</si>
  <si>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</si>
  <si>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</si>
  <si>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</si>
  <si>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</si>
  <si>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</si>
  <si>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</si>
  <si>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</si>
  <si>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</si>
  <si>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</si>
  <si>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</si>
  <si>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</si>
  <si>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</si>
  <si>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</si>
  <si>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</si>
  <si>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</si>
  <si>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</si>
  <si>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</si>
  <si>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</si>
  <si>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</si>
  <si>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</si>
  <si>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</si>
  <si>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</si>
  <si>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</si>
  <si>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</si>
  <si>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</si>
  <si>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</si>
  <si>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</si>
  <si>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</si>
  <si>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</si>
  <si>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</si>
  <si>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</si>
  <si>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</si>
  <si>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</si>
  <si>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</si>
  <si>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</si>
  <si>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</si>
  <si>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</si>
  <si>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</si>
  <si>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</si>
  <si>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</si>
  <si>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</si>
  <si>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</si>
  <si>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</si>
  <si>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</si>
  <si>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</si>
  <si>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</si>
  <si>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</si>
  <si>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</si>
  <si>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</si>
  <si>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</si>
  <si>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</si>
  <si>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</si>
  <si>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</si>
  <si>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</si>
  <si>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</si>
  <si>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</si>
  <si>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</si>
  <si>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</si>
  <si>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</si>
  <si>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</si>
  <si>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</si>
  <si>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</si>
  <si>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</si>
  <si>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</si>
  <si>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</si>
  <si>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</si>
  <si>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</si>
  <si>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</si>
  <si>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</si>
  <si>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</si>
  <si>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</si>
  <si>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</si>
  <si>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</si>
  <si>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</si>
  <si>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</si>
  <si>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</si>
  <si>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</si>
  <si>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</si>
  <si>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</si>
  <si>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</si>
  <si>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</si>
  <si>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</si>
  <si>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</si>
  <si>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</si>
  <si>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</si>
  <si>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</si>
  <si>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</si>
  <si>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</si>
  <si>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</si>
  <si>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</si>
  <si>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</si>
  <si>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</si>
  <si>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</si>
  <si>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</si>
  <si>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</si>
  <si>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</si>
  <si>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</si>
  <si>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</si>
  <si>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</si>
  <si>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</si>
  <si>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</si>
  <si>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</si>
  <si>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</si>
  <si>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</si>
  <si>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</si>
  <si>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</si>
  <si>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</si>
  <si>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</si>
  <si>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</si>
  <si>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</si>
  <si>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</si>
  <si>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</si>
  <si>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</si>
  <si>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</si>
  <si>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</si>
  <si>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</si>
  <si>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</si>
  <si>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</si>
  <si>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</si>
  <si>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</si>
  <si>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</si>
  <si>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</si>
  <si>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</si>
  <si>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</si>
  <si>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</si>
  <si>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</si>
  <si>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</si>
  <si>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</si>
  <si>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</si>
  <si>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</si>
  <si>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</si>
  <si>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</si>
  <si>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</si>
  <si>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</si>
  <si>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</si>
  <si>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</si>
  <si>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</si>
  <si>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</si>
  <si>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</si>
  <si>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</si>
  <si>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</si>
  <si>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</si>
  <si>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</si>
  <si>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</si>
  <si>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</si>
  <si>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</si>
  <si>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</si>
  <si>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</si>
  <si>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</si>
  <si>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</si>
  <si>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</si>
  <si>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</si>
  <si>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</si>
  <si>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</si>
  <si>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</si>
  <si>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</si>
  <si>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</si>
  <si>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</si>
  <si>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</si>
  <si>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</si>
  <si>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</si>
  <si>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</si>
  <si>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</si>
  <si>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</si>
  <si>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</si>
  <si>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</si>
  <si>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</si>
  <si>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</si>
  <si>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</si>
  <si>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</si>
  <si>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</si>
  <si>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</si>
  <si>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</si>
  <si>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</si>
  <si>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</si>
  <si>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</si>
  <si>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</si>
  <si>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</si>
  <si>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</si>
  <si>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</si>
  <si>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</si>
  <si>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</si>
  <si>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</si>
  <si>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</si>
  <si>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</si>
  <si>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</si>
  <si>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</si>
  <si>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</si>
  <si>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</si>
  <si>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</si>
  <si>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</si>
  <si>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</si>
  <si>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</si>
  <si>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</si>
  <si>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</si>
  <si>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</si>
  <si>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</si>
  <si>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</si>
  <si>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</si>
  <si>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</si>
  <si>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</si>
  <si>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</si>
  <si>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</si>
  <si>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</si>
  <si>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</si>
  <si>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</si>
  <si>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</si>
  <si>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</si>
  <si>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</si>
  <si>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</si>
  <si>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</si>
  <si>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</si>
  <si>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</si>
  <si>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</si>
  <si>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</si>
  <si>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</si>
  <si>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</si>
  <si>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</si>
  <si>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</si>
  <si>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</si>
  <si>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</si>
  <si>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</si>
  <si>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</si>
  <si>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</si>
  <si>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</si>
  <si>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</si>
  <si>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</si>
  <si>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</si>
  <si>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</si>
  <si>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</si>
  <si>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</si>
  <si>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</si>
  <si>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</si>
  <si>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</si>
  <si>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</si>
  <si>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</si>
  <si>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</si>
  <si>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</si>
  <si>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</si>
  <si>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</si>
  <si>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</si>
  <si>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</si>
  <si>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</si>
  <si>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</si>
  <si>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</si>
  <si>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</si>
  <si>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</si>
  <si>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</si>
  <si>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</si>
  <si>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</si>
  <si>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</si>
  <si>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</si>
  <si>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</si>
  <si>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</si>
  <si>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</si>
  <si>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</si>
  <si>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</si>
  <si>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</si>
  <si>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</si>
  <si>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</si>
  <si>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</si>
  <si>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</si>
  <si>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</si>
  <si>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</si>
  <si>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</si>
  <si>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</si>
  <si>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</si>
  <si>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</si>
  <si>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</si>
  <si>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</si>
  <si>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</si>
  <si>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</si>
  <si>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</si>
  <si>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</si>
  <si>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</si>
  <si>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</si>
  <si>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</si>
  <si>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</si>
  <si>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</si>
  <si>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</si>
  <si>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</si>
  <si>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</si>
  <si>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</si>
  <si>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</si>
  <si>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</si>
  <si>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</si>
  <si>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</si>
  <si>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</si>
  <si>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</si>
  <si>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</si>
  <si>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</si>
  <si>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</si>
  <si>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</si>
  <si>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</si>
  <si>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</si>
  <si>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</si>
  <si>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</si>
  <si>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</si>
  <si>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</si>
  <si>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</si>
  <si>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</si>
  <si>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</si>
  <si>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</si>
  <si>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</si>
  <si>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</si>
  <si>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</si>
  <si>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</si>
  <si>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</si>
  <si>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</si>
  <si>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</si>
  <si>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</si>
  <si>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</si>
  <si>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</si>
  <si>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</si>
  <si>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</si>
  <si>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</si>
  <si>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</si>
  <si>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</si>
  <si>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</si>
  <si>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</si>
  <si>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</si>
  <si>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</si>
  <si>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</si>
  <si>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</si>
  <si>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</si>
  <si>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</si>
  <si>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</si>
  <si>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</si>
  <si>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</si>
  <si>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</si>
  <si>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</si>
  <si>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</si>
  <si>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</si>
  <si>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</si>
  <si>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</si>
  <si>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</si>
  <si>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</si>
  <si>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</si>
  <si>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</si>
  <si>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</si>
  <si>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</si>
  <si>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</si>
  <si>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</si>
  <si>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</si>
  <si>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</si>
  <si>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</si>
  <si>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</si>
  <si>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</si>
  <si>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</si>
  <si>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</si>
  <si>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</si>
  <si>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</si>
  <si>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</si>
  <si>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</si>
  <si>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</si>
  <si>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</si>
  <si>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</si>
  <si>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</si>
  <si>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</si>
  <si>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</si>
  <si>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</si>
  <si>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</si>
  <si>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</si>
  <si>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</si>
  <si>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</si>
  <si>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</si>
  <si>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</si>
  <si>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</si>
  <si>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</si>
  <si>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</si>
  <si>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</si>
  <si>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</si>
  <si>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</si>
  <si>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</si>
  <si>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</si>
  <si>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</si>
  <si>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</si>
  <si>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</si>
  <si>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</si>
  <si>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</si>
  <si>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</si>
  <si>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</si>
  <si>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</si>
  <si>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</si>
  <si>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</si>
  <si>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</si>
  <si>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</si>
  <si>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</si>
  <si>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</si>
  <si>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</si>
  <si>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</si>
  <si>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</si>
  <si>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</si>
  <si>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</si>
  <si>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</si>
  <si>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</si>
  <si>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</si>
  <si>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</si>
  <si>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</si>
  <si>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</si>
  <si>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</si>
  <si>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</si>
  <si>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</si>
  <si>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</si>
  <si>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</si>
  <si>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</si>
  <si>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</si>
  <si>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</si>
  <si>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</si>
  <si>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</si>
  <si>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</si>
  <si>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</si>
  <si>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</si>
  <si>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</si>
  <si>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</si>
  <si>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</si>
  <si>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</si>
  <si>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</si>
  <si>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</si>
  <si>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</si>
  <si>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</si>
  <si>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</si>
  <si>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</si>
  <si>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</si>
  <si>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</si>
  <si>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</si>
  <si>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</si>
  <si>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</si>
  <si>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</si>
  <si>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</si>
  <si>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</si>
  <si>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</si>
  <si>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</si>
  <si>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</si>
  <si>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</si>
  <si>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</si>
  <si>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</si>
  <si>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</si>
  <si>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</si>
  <si>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</si>
  <si>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</si>
  <si>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</si>
  <si>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</si>
  <si>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</si>
  <si>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</si>
  <si>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</si>
  <si>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</si>
  <si>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</si>
  <si>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</si>
  <si>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</si>
  <si>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</si>
  <si>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</si>
  <si>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</si>
  <si>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</si>
  <si>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</si>
  <si>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</si>
  <si>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</si>
  <si>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</si>
  <si>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</si>
  <si>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</si>
  <si>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</si>
  <si>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</si>
  <si>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</si>
  <si>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</si>
  <si>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</si>
  <si>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</si>
  <si>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</si>
  <si>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</si>
  <si>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</si>
  <si>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</si>
  <si>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</si>
  <si>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</si>
  <si>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</si>
  <si>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</si>
  <si>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</si>
  <si>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</si>
  <si>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</si>
  <si>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</si>
  <si>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</si>
  <si>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</si>
  <si>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</si>
  <si>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</si>
  <si>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</si>
  <si>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</si>
  <si>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</si>
  <si>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</si>
  <si>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</si>
  <si>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</si>
  <si>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</si>
  <si>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</si>
  <si>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</si>
  <si>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</si>
  <si>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</si>
  <si>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</si>
  <si>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</si>
  <si>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</si>
  <si>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</si>
  <si>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</si>
  <si>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</si>
  <si>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</si>
  <si>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</si>
  <si>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</si>
  <si>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</si>
  <si>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</si>
  <si>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</si>
  <si>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</si>
  <si>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</si>
  <si>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</si>
  <si>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</si>
  <si>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</si>
  <si>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</si>
  <si>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</si>
  <si>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</si>
  <si>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</si>
  <si>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</si>
  <si>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</si>
  <si>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</si>
  <si>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</si>
  <si>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</si>
  <si>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</si>
  <si>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</si>
  <si>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</si>
  <si>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</si>
  <si>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</si>
  <si>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</si>
  <si>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</si>
  <si>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</si>
  <si>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</si>
  <si>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</si>
  <si>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</si>
  <si>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</si>
  <si>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</si>
  <si>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</si>
  <si>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</si>
  <si>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</si>
  <si>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</si>
  <si>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</si>
  <si>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</si>
  <si>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</si>
  <si>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</si>
  <si>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</si>
  <si>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</si>
  <si>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</si>
  <si>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</si>
  <si>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</si>
  <si>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</si>
  <si>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</si>
  <si>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</si>
  <si>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</si>
  <si>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</si>
  <si>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</si>
  <si>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</si>
  <si>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</si>
  <si>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</si>
  <si>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</si>
  <si>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</si>
  <si>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</si>
  <si>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</si>
  <si>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</si>
  <si>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</si>
  <si>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</si>
  <si>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</si>
  <si>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</si>
  <si>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</si>
  <si>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</si>
  <si>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</si>
  <si>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</si>
  <si>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</si>
  <si>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</si>
  <si>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</si>
  <si>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</si>
  <si>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</si>
  <si>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</si>
  <si>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</si>
  <si>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</si>
  <si>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</si>
  <si>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</si>
  <si>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</si>
  <si>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</si>
  <si>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</si>
  <si>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</si>
  <si>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</si>
  <si>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</si>
  <si>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</si>
  <si>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</si>
  <si>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</si>
  <si>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</si>
  <si>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</si>
  <si>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</si>
  <si>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</si>
  <si>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</si>
  <si>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</si>
  <si>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</si>
  <si>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</si>
  <si>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</si>
  <si>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</si>
  <si>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</si>
  <si>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</si>
  <si>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</si>
  <si>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</si>
  <si>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</si>
  <si>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</si>
  <si>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</si>
  <si>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</si>
  <si>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</si>
  <si>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</si>
  <si>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</si>
  <si>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</si>
  <si>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</si>
  <si>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</si>
  <si>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</si>
  <si>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</si>
  <si>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</si>
  <si>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</si>
  <si>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</si>
  <si>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</si>
  <si>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</si>
  <si>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</si>
  <si>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</si>
  <si>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</si>
  <si>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</si>
  <si>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</si>
  <si>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</si>
  <si>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</si>
  <si>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</si>
  <si>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</si>
  <si>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</si>
  <si>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</si>
  <si>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</si>
  <si>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</si>
  <si>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</si>
  <si>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</si>
  <si>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</si>
  <si>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</si>
  <si>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</si>
  <si>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</si>
  <si>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</si>
  <si>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</si>
  <si>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</si>
  <si>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</si>
  <si>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</si>
  <si>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</si>
  <si>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</si>
  <si>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</si>
  <si>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</si>
  <si>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</si>
  <si>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</si>
  <si>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</si>
  <si>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</si>
  <si>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</si>
  <si>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</si>
  <si>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</si>
  <si>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</si>
  <si>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</si>
  <si>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</si>
  <si>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</si>
  <si>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</si>
  <si>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</si>
  <si>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</si>
  <si>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</si>
  <si>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</si>
  <si>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</si>
  <si>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</si>
  <si>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</si>
  <si>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</si>
  <si>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</si>
  <si>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</si>
  <si>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</si>
  <si>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</si>
  <si>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</si>
  <si>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</si>
  <si>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</si>
  <si>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</si>
  <si>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</si>
  <si>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</si>
  <si>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</si>
  <si>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</si>
  <si>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</si>
  <si>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</si>
  <si>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</si>
  <si>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</si>
  <si>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</si>
  <si>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</si>
  <si>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</si>
  <si>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</si>
  <si>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</si>
  <si>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</si>
  <si>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</si>
  <si>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</si>
  <si>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</si>
  <si>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</si>
  <si>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</si>
  <si>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</si>
  <si>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</si>
  <si>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</si>
  <si>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</si>
  <si>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</si>
  <si>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</si>
  <si>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</si>
  <si>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</si>
  <si>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</si>
  <si>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</si>
  <si>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</si>
  <si>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</si>
  <si>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</si>
  <si>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</si>
  <si>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</si>
  <si>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</si>
  <si>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</si>
  <si>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</si>
  <si>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</si>
  <si>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</si>
  <si>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</si>
  <si>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</si>
  <si>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</si>
  <si>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</si>
  <si>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</si>
  <si>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</si>
  <si>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</si>
  <si>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</si>
  <si>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</si>
  <si>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</si>
  <si>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</si>
  <si>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</si>
  <si>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</si>
  <si>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</si>
  <si>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</si>
  <si>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</si>
  <si>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</si>
  <si>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</si>
  <si>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</si>
  <si>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</si>
  <si>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</si>
  <si>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</si>
  <si>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</si>
  <si>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</si>
  <si>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</si>
  <si>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</si>
  <si>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</si>
  <si>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</si>
  <si>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</si>
  <si>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</si>
  <si>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</si>
  <si>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</si>
  <si>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</si>
  <si>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</si>
  <si>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</si>
  <si>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</si>
  <si>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</si>
  <si>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</si>
  <si>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</si>
  <si>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</si>
  <si>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</si>
  <si>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</si>
  <si>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</si>
  <si>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</si>
  <si>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</si>
  <si>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</si>
  <si>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</si>
  <si>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</si>
  <si>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</si>
  <si>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</si>
  <si>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</si>
  <si>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</si>
  <si>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</si>
  <si>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</si>
  <si>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</si>
  <si>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</si>
  <si>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</si>
  <si>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</si>
  <si>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</si>
  <si>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</si>
  <si>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</si>
  <si>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</si>
  <si>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</si>
  <si>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</si>
  <si>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</si>
  <si>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</si>
  <si>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</si>
  <si>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</si>
  <si>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</si>
  <si>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</si>
  <si>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</si>
  <si>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</si>
  <si>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</si>
  <si>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</si>
  <si>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</si>
  <si>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</si>
  <si>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</si>
  <si>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</si>
  <si>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</si>
  <si>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</si>
  <si>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</si>
  <si>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</si>
  <si>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</si>
  <si>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</si>
  <si>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</si>
  <si>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</si>
  <si>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</si>
  <si>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</si>
  <si>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</si>
  <si>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</si>
  <si>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</si>
  <si>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</si>
  <si>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</si>
  <si>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</si>
  <si>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</si>
  <si>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</si>
  <si>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</si>
  <si>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</si>
  <si>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</si>
  <si>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</si>
  <si>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</si>
  <si>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</si>
  <si>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</si>
  <si>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</si>
  <si>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</si>
  <si>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</si>
  <si>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</si>
  <si>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</si>
  <si>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</si>
  <si>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</si>
  <si>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</si>
  <si>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</si>
  <si>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</si>
  <si>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</si>
  <si>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</si>
  <si>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</si>
  <si>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</si>
  <si>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</si>
  <si>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</si>
  <si>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</si>
  <si>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</si>
  <si>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</si>
  <si>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</si>
  <si>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</si>
  <si>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</si>
  <si>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</si>
  <si>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</si>
  <si>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</si>
  <si>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</si>
  <si>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</si>
  <si>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</si>
  <si>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</si>
  <si>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</si>
  <si>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</si>
  <si>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</si>
  <si>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</si>
  <si>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</si>
  <si>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</si>
  <si>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</si>
  <si>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</si>
  <si>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</si>
  <si>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</si>
  <si>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</si>
  <si>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</si>
  <si>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</si>
  <si>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</si>
  <si>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</si>
  <si>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</si>
  <si>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</si>
  <si>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</si>
  <si>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</si>
  <si>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</si>
  <si>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</si>
  <si>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</si>
  <si>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</si>
  <si>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</si>
  <si>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</si>
  <si>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</si>
  <si>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</si>
  <si>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</si>
  <si>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</si>
  <si>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</si>
  <si>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</si>
  <si>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</si>
  <si>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</si>
  <si>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</si>
  <si>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</si>
  <si>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</si>
  <si>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</si>
  <si>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</si>
  <si>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</si>
  <si>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</si>
  <si>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</si>
  <si>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</si>
  <si>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</si>
  <si>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</si>
  <si>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</si>
  <si>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</si>
  <si>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</si>
  <si>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</si>
  <si>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</si>
  <si>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</si>
  <si>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</si>
  <si>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</si>
  <si>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</si>
  <si>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</si>
  <si>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</si>
  <si>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</si>
  <si>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</si>
  <si>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</si>
  <si>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</si>
  <si>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</si>
  <si>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</si>
  <si>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</si>
  <si>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</si>
  <si>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</si>
  <si>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</si>
  <si>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</si>
  <si>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</si>
  <si>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</si>
  <si>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</si>
  <si>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</si>
  <si>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</si>
  <si>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</si>
  <si>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</si>
  <si>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</si>
  <si>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</si>
  <si>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</si>
  <si>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</si>
  <si>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</si>
  <si>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</si>
  <si>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</si>
  <si>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</si>
  <si>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</si>
  <si>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</si>
  <si>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</si>
  <si>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</si>
  <si>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</si>
  <si>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</si>
  <si>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</si>
  <si>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</si>
  <si>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</si>
  <si>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</si>
  <si>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</si>
  <si>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</si>
  <si>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</si>
  <si>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</si>
  <si>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</si>
  <si>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</si>
  <si>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</si>
  <si>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</si>
  <si>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</si>
  <si>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</si>
  <si>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</si>
  <si>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</si>
  <si>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</si>
  <si>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</si>
  <si>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</si>
  <si>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</si>
  <si>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</si>
  <si>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</si>
  <si>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</si>
  <si>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</si>
  <si>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</si>
  <si>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</si>
  <si>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</si>
  <si>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</si>
  <si>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</si>
  <si>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</si>
  <si>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</si>
  <si>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</si>
  <si>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</si>
  <si>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</si>
  <si>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</si>
  <si>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</si>
  <si>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</si>
  <si>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</si>
  <si>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</si>
  <si>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</si>
  <si>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</si>
  <si>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</si>
  <si>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</si>
  <si>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</si>
  <si>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</si>
  <si>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</si>
  <si>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</si>
  <si>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</si>
  <si>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</si>
  <si>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</si>
  <si>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</si>
  <si>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</si>
  <si>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</si>
  <si>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</si>
  <si>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</si>
  <si>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</si>
  <si>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</si>
  <si>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</si>
  <si>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</si>
  <si>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</si>
  <si>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</si>
  <si>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</si>
  <si>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</si>
  <si>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</si>
  <si>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</si>
  <si>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</si>
  <si>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</si>
  <si>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</si>
  <si>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</si>
  <si>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</si>
  <si>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</si>
  <si>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</si>
  <si>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</si>
  <si>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</si>
  <si>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</si>
  <si>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</si>
  <si>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</si>
  <si>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</si>
  <si>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</si>
  <si>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</si>
  <si>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</si>
  <si>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</si>
  <si>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</si>
  <si>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</si>
  <si>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</si>
  <si>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</si>
  <si>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</si>
  <si>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</si>
  <si>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</si>
  <si>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</si>
  <si>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</si>
  <si>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</si>
  <si>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</si>
  <si>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</si>
  <si>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</si>
  <si>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</si>
  <si>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</si>
  <si>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</si>
  <si>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</si>
  <si>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</si>
  <si>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</si>
  <si>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</si>
  <si>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</si>
  <si>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</si>
  <si>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</si>
  <si>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</si>
  <si>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</si>
  <si>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</si>
  <si>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</si>
  <si>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</si>
  <si>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</si>
  <si>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</si>
  <si>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</si>
  <si>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</si>
  <si>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</si>
  <si>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</si>
  <si>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</si>
  <si>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</si>
  <si>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</si>
  <si>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</si>
  <si>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</si>
  <si>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</si>
  <si>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</si>
  <si>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</si>
  <si>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</si>
  <si>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</si>
  <si>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</si>
  <si>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</si>
  <si>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</si>
  <si>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</si>
  <si>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</si>
  <si>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</si>
  <si>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</si>
  <si>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</si>
  <si>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</si>
  <si>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</si>
  <si>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</si>
  <si>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</si>
  <si>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</si>
  <si>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</si>
  <si>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</si>
  <si>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</si>
  <si>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</si>
  <si>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</si>
  <si>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</si>
  <si>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</si>
  <si>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</si>
  <si>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</si>
  <si>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</si>
  <si>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</si>
  <si>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</si>
  <si>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</si>
  <si>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</si>
  <si>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</si>
  <si>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</si>
  <si>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</si>
  <si>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</si>
  <si>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</si>
  <si>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</si>
  <si>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</si>
  <si>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</si>
  <si>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</si>
  <si>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</si>
  <si>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</si>
  <si>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</si>
  <si>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</si>
  <si>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</si>
  <si>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</si>
  <si>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</si>
  <si>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</si>
  <si>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</si>
  <si>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</si>
  <si>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</si>
  <si>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</si>
  <si>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</si>
  <si>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</si>
  <si>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</si>
  <si>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</si>
  <si>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</si>
  <si>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</si>
  <si>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</si>
  <si>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</si>
  <si>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</si>
  <si>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</si>
  <si>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</si>
  <si>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</si>
  <si>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</si>
  <si>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</si>
  <si>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</si>
  <si>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</si>
  <si>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</si>
  <si>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</si>
  <si>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</si>
  <si>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</si>
  <si>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</si>
  <si>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</si>
  <si>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</si>
  <si>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</si>
  <si>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</si>
  <si>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</si>
  <si>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</si>
  <si>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</si>
  <si>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</si>
  <si>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</si>
  <si>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</si>
  <si>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</si>
  <si>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</si>
  <si>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</si>
  <si>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</si>
  <si>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</si>
  <si>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</si>
  <si>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</si>
  <si>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</si>
  <si>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</si>
  <si>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</si>
  <si>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</si>
  <si>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</si>
  <si>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</si>
  <si>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</si>
  <si>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</si>
  <si>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</si>
  <si>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</si>
  <si>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</si>
  <si>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</si>
  <si>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</si>
  <si>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</si>
  <si>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</si>
  <si>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</si>
  <si>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</si>
  <si>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</si>
  <si>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</si>
  <si>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</si>
  <si>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</si>
  <si>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</si>
  <si>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</si>
  <si>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</si>
  <si>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</si>
  <si>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</si>
  <si>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</si>
  <si>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</si>
  <si>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</si>
  <si>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</si>
  <si>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</si>
  <si>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</si>
  <si>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</si>
  <si>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</si>
  <si>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</si>
  <si>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</si>
  <si>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</si>
  <si>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</si>
  <si>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</si>
  <si>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</si>
  <si>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</si>
  <si>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</si>
  <si>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</si>
  <si>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</si>
  <si>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</si>
  <si>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</si>
  <si>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</si>
  <si>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</si>
  <si>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</si>
  <si>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</si>
  <si>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</si>
  <si>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</si>
  <si>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</si>
  <si>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</si>
  <si>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</si>
  <si>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</si>
  <si>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</si>
  <si>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</si>
  <si>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</si>
  <si>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</si>
  <si>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</si>
  <si>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</si>
  <si>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</si>
  <si>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</si>
  <si>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</si>
  <si>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</si>
  <si>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</si>
  <si>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</si>
  <si>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</si>
  <si>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</si>
  <si>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</si>
  <si>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</si>
  <si>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</si>
  <si>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</si>
  <si>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</si>
  <si>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</si>
  <si>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</si>
  <si>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</si>
  <si>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</si>
  <si>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</si>
  <si>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</si>
  <si>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</si>
  <si>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</si>
  <si>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</si>
  <si>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</si>
  <si>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</si>
  <si>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</si>
  <si>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</si>
  <si>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</si>
  <si>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</si>
  <si>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</si>
  <si>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</si>
  <si>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</si>
  <si>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</si>
  <si>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</si>
  <si>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</si>
  <si>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</si>
  <si>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</si>
  <si>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</si>
  <si>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</si>
  <si>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</si>
  <si>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</si>
  <si>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</si>
  <si>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</si>
  <si>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</si>
  <si>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</si>
  <si>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</si>
  <si>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</si>
  <si>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</si>
  <si>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</si>
  <si>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</si>
  <si>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</si>
  <si>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</si>
  <si>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</si>
  <si>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</si>
  <si>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</si>
  <si>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</si>
  <si>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</si>
  <si>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</si>
  <si>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</si>
  <si>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</si>
  <si>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</si>
  <si>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</si>
  <si>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</si>
  <si>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</si>
  <si>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</si>
  <si>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</si>
  <si>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</si>
  <si>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</si>
  <si>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</si>
  <si>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</si>
  <si>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</si>
  <si>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</si>
  <si>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</si>
  <si>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</si>
  <si>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</si>
  <si>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</si>
  <si>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</si>
  <si>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</si>
  <si>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</si>
  <si>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</si>
  <si>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</si>
  <si>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</si>
  <si>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</si>
  <si>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</si>
  <si>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</si>
  <si>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</si>
  <si>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</si>
  <si>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</si>
  <si>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</si>
  <si>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</si>
  <si>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</si>
  <si>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</si>
  <si>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</si>
  <si>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</si>
  <si>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</si>
  <si>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</si>
  <si>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</si>
  <si>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</si>
  <si>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</si>
  <si>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</si>
  <si>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</si>
  <si>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</si>
  <si>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</si>
  <si>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</si>
  <si>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</si>
  <si>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</si>
  <si>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</si>
  <si>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</si>
  <si>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</si>
  <si>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</si>
  <si>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</si>
  <si>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</si>
  <si>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</si>
  <si>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</si>
  <si>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</si>
  <si>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</si>
  <si>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</si>
  <si>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</si>
  <si>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</si>
  <si>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</si>
  <si>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</si>
  <si>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</si>
  <si>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</si>
  <si>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</si>
  <si>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</si>
  <si>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</si>
  <si>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</si>
  <si>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</si>
  <si>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</si>
  <si>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</si>
  <si>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</si>
  <si>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</si>
  <si>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</si>
  <si>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</si>
  <si>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</si>
  <si>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</si>
  <si>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</si>
  <si>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</si>
  <si>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</si>
  <si>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</si>
  <si>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</si>
  <si>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</si>
  <si>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</si>
  <si>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</si>
  <si>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</si>
  <si>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</si>
  <si>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</si>
  <si>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</si>
  <si>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</si>
  <si>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</si>
  <si>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</si>
  <si>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</si>
  <si>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</si>
  <si>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</si>
  <si>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</si>
  <si>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</si>
  <si>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</si>
  <si>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</si>
  <si>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</si>
  <si>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</si>
  <si>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</si>
  <si>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</si>
  <si>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</si>
  <si>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</si>
  <si>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</si>
  <si>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</si>
  <si>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</si>
  <si>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</si>
  <si>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</si>
  <si>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</si>
  <si>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</si>
  <si>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</si>
  <si>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</si>
  <si>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</si>
  <si>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</si>
  <si>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</si>
  <si>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</si>
  <si>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</si>
  <si>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</si>
  <si>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</si>
  <si>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</si>
  <si>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</si>
  <si>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</si>
  <si>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</si>
  <si>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</si>
  <si>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</si>
  <si>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</si>
  <si>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</si>
  <si>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</si>
  <si>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</si>
  <si>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</si>
  <si>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</si>
  <si>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</si>
  <si>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</si>
  <si>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</si>
  <si>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</si>
  <si>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</si>
  <si>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</si>
  <si>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</si>
  <si>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</si>
  <si>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</si>
  <si>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</si>
  <si>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</si>
  <si>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</si>
  <si>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</si>
  <si>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</si>
  <si>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</si>
  <si>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</si>
  <si>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</si>
  <si>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</si>
  <si>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</si>
  <si>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</si>
  <si>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</si>
  <si>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</si>
  <si>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</si>
  <si>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</si>
  <si>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</si>
  <si>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</si>
  <si>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</si>
  <si>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</si>
  <si>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</si>
  <si>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</si>
  <si>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</si>
  <si>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</si>
  <si>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</si>
  <si>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</si>
  <si>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</si>
  <si>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</si>
  <si>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</si>
  <si>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</si>
  <si>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</si>
  <si>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</si>
  <si>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</si>
  <si>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</si>
  <si>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</si>
  <si>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</si>
  <si>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</si>
  <si>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</si>
  <si>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</si>
  <si>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</si>
  <si>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</si>
  <si>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</si>
  <si>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</si>
  <si>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</si>
  <si>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</si>
  <si>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</si>
  <si>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</si>
  <si>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</si>
  <si>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</si>
  <si>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</si>
  <si>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</si>
  <si>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</si>
  <si>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</si>
  <si>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</si>
  <si>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</si>
  <si>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</si>
  <si>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</si>
  <si>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</si>
  <si>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</si>
  <si>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</si>
  <si>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</si>
  <si>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</si>
  <si>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</si>
  <si>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</si>
  <si>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</si>
  <si>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</si>
  <si>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</si>
  <si>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</si>
  <si>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</si>
  <si>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</si>
  <si>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</si>
  <si>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</si>
  <si>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</si>
  <si>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</si>
  <si>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</si>
  <si>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</si>
  <si>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</si>
  <si>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</si>
  <si>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</si>
  <si>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</si>
  <si>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</si>
  <si>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</si>
  <si>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</si>
  <si>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</si>
  <si>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</si>
  <si>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</si>
  <si>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</si>
  <si>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</si>
  <si>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</si>
  <si>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</si>
  <si>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</si>
  <si>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</si>
  <si>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</si>
  <si>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</si>
  <si>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</si>
  <si>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</si>
  <si>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</si>
  <si>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</si>
  <si>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</si>
  <si>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</si>
  <si>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</si>
  <si>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</si>
  <si>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</si>
  <si>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</si>
  <si>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</si>
  <si>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</si>
  <si>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</si>
  <si>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</si>
  <si>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</si>
  <si>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</si>
  <si>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</si>
  <si>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</si>
  <si>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</si>
  <si>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</si>
  <si>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</si>
  <si>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</si>
  <si>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</si>
  <si>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</si>
  <si>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</si>
  <si>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</si>
  <si>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</si>
  <si>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</si>
  <si>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</si>
  <si>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</si>
  <si>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</si>
  <si>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</si>
  <si>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</si>
  <si>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</si>
  <si>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</si>
  <si>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</si>
  <si>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</si>
  <si>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</si>
  <si>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</si>
  <si>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</si>
  <si>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</si>
  <si>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</si>
  <si>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</si>
  <si>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</si>
  <si>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</si>
  <si>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</si>
  <si>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</si>
  <si>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</si>
  <si>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</si>
  <si>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</si>
  <si>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</si>
  <si>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</si>
  <si>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</si>
  <si>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</si>
  <si>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</si>
  <si>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</si>
  <si>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</si>
  <si>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</si>
  <si>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</si>
  <si>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</si>
  <si>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</si>
  <si>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</si>
  <si>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</si>
  <si>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</si>
  <si>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</si>
  <si>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</si>
  <si>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</si>
  <si>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</si>
  <si>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</si>
  <si>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</si>
  <si>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</si>
  <si>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</si>
  <si>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</si>
  <si>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</si>
  <si>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</si>
  <si>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</si>
  <si>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</si>
  <si>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</si>
  <si>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</si>
  <si>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</si>
  <si>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</si>
  <si>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</si>
  <si>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</si>
  <si>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</si>
  <si>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</si>
  <si>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</si>
  <si>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</si>
  <si>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</si>
  <si>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</si>
  <si>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</si>
  <si>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</si>
  <si>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</si>
  <si>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</si>
  <si>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</si>
  <si>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</si>
  <si>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</si>
  <si>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</si>
  <si>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</si>
  <si>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</si>
  <si>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</si>
  <si>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</si>
  <si>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</si>
  <si>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</si>
  <si>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</si>
  <si>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</si>
  <si>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</si>
  <si>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</si>
  <si>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</si>
  <si>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</si>
  <si>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</si>
  <si>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</si>
  <si>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</si>
  <si>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</si>
  <si>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</si>
  <si>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</si>
  <si>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</si>
  <si>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</si>
  <si>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</si>
  <si>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</si>
  <si>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</si>
  <si>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</si>
  <si>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</si>
  <si>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</si>
  <si>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</si>
  <si>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</si>
  <si>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</si>
  <si>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</si>
  <si>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</si>
  <si>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</si>
  <si>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</si>
  <si>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</si>
  <si>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</si>
  <si>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</si>
  <si>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</si>
  <si>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</si>
  <si>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</si>
  <si>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</si>
  <si>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</si>
  <si>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</si>
  <si>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</si>
  <si>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</si>
  <si>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</si>
  <si>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</si>
  <si>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</si>
  <si>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</si>
  <si>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</si>
  <si>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</si>
  <si>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</si>
  <si>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</si>
  <si>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</si>
  <si>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</si>
  <si>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</si>
  <si>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</si>
  <si>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</si>
  <si>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</si>
  <si>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</si>
  <si>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</si>
  <si>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</si>
  <si>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</si>
  <si>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</si>
  <si>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</si>
  <si>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</si>
  <si>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</si>
  <si>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</si>
  <si>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</si>
  <si>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</si>
  <si>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</si>
  <si>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</si>
  <si>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</si>
  <si>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</si>
  <si>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</si>
  <si>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</si>
  <si>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</si>
  <si>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</si>
  <si>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</si>
  <si>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</si>
  <si>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</si>
  <si>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</si>
  <si>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</si>
  <si>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</si>
  <si>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</si>
  <si>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</si>
  <si>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</si>
  <si>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</si>
  <si>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</si>
  <si>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</si>
  <si>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</si>
  <si>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</si>
  <si>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</si>
  <si>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</si>
  <si>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</si>
  <si>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</si>
  <si>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</si>
  <si>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</si>
  <si>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</si>
  <si>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</si>
  <si>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</si>
  <si>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</si>
  <si>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</si>
  <si>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</si>
  <si>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</si>
  <si>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</si>
  <si>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</si>
  <si>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</si>
  <si>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</si>
  <si>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</si>
  <si>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</si>
  <si>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</si>
  <si>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</si>
  <si>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</si>
  <si>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</si>
  <si>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</si>
  <si>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</si>
  <si>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</si>
  <si>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</si>
  <si>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</si>
  <si>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</si>
  <si>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</si>
  <si>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</si>
  <si>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</si>
  <si>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</si>
  <si>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</si>
  <si>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</si>
  <si>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</si>
  <si>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</si>
  <si>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</si>
  <si>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</si>
  <si>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</si>
  <si>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</si>
  <si>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</si>
  <si>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</si>
  <si>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</si>
  <si>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</si>
  <si>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</si>
  <si>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</si>
  <si>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</si>
  <si>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</si>
  <si>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</si>
  <si>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</si>
  <si>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</si>
  <si>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</si>
  <si>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</si>
  <si>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</si>
  <si>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</si>
  <si>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</si>
  <si>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</si>
  <si>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</si>
  <si>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</si>
  <si>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</si>
  <si>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</si>
  <si>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</si>
  <si>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</si>
  <si>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</si>
  <si>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</si>
  <si>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</si>
  <si>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</si>
  <si>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</si>
  <si>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</si>
  <si>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</si>
  <si>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</si>
  <si>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</si>
  <si>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</si>
  <si>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</si>
  <si>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</si>
  <si>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</si>
  <si>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</si>
  <si>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</si>
  <si>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</si>
  <si>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</si>
  <si>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</si>
  <si>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</si>
  <si>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</si>
  <si>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</si>
  <si>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</si>
  <si>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</si>
  <si>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</si>
  <si>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</si>
  <si>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</si>
  <si>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</si>
  <si>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</si>
  <si>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</si>
  <si>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</si>
  <si>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</si>
  <si>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</si>
  <si>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</si>
  <si>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</si>
  <si>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</si>
  <si>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</si>
  <si>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</si>
  <si>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</si>
  <si>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</si>
  <si>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</si>
  <si>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</si>
  <si>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</si>
  <si>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</si>
  <si>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</si>
  <si>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</si>
  <si>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</si>
  <si>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</si>
  <si>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</si>
  <si>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</si>
  <si>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</si>
  <si>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</si>
  <si>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</si>
  <si>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</si>
  <si>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</si>
  <si>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</si>
  <si>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</si>
  <si>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</si>
  <si>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</si>
  <si>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</si>
  <si>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</si>
  <si>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</si>
  <si>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</si>
  <si>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</si>
  <si>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</si>
  <si>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</si>
  <si>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</si>
  <si>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</si>
  <si>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</si>
  <si>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</si>
  <si>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</si>
  <si>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</si>
  <si>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</si>
  <si>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</si>
  <si>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</si>
  <si>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</si>
  <si>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</si>
  <si>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</si>
  <si>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</si>
  <si>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</si>
  <si>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</si>
  <si>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</si>
  <si>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</si>
  <si>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</si>
  <si>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</si>
  <si>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</si>
  <si>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</si>
  <si>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</si>
  <si>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</si>
  <si>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</si>
  <si>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</si>
  <si>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</si>
  <si>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</si>
  <si>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</si>
  <si>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</si>
  <si>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</si>
  <si>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</si>
  <si>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</si>
  <si>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</si>
  <si>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</si>
  <si>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</si>
  <si>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</si>
  <si>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</si>
  <si>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</si>
  <si>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</si>
  <si>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</si>
  <si>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</si>
  <si>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</si>
  <si>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</si>
  <si>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</si>
  <si>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</si>
  <si>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</si>
  <si>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</si>
  <si>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</si>
  <si>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</si>
  <si>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</si>
  <si>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</si>
  <si>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</si>
  <si>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</si>
  <si>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</si>
  <si>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</si>
  <si>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</si>
  <si>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</si>
  <si>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</si>
  <si>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</si>
  <si>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</si>
  <si>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</si>
  <si>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</si>
  <si>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</si>
  <si>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</si>
  <si>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</si>
  <si>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</si>
  <si>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</si>
  <si>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</si>
  <si>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</si>
  <si>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</si>
  <si>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</si>
  <si>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</si>
  <si>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</si>
  <si>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</si>
  <si>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</si>
  <si>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</si>
  <si>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</si>
  <si>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</si>
  <si>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</si>
  <si>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</si>
  <si>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</si>
  <si>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</si>
  <si>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</si>
  <si>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</si>
  <si>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</si>
  <si>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</si>
  <si>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</si>
  <si>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</si>
  <si>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</si>
  <si>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</si>
  <si>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</si>
  <si>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</si>
  <si>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</si>
  <si>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</si>
  <si>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</si>
  <si>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</si>
  <si>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</si>
  <si>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</si>
  <si>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</si>
  <si>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</si>
  <si>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</si>
  <si>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</si>
  <si>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</si>
  <si>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</si>
  <si>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</si>
  <si>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</si>
  <si>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</si>
  <si>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</si>
  <si>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</si>
  <si>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</si>
  <si>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</si>
  <si>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</si>
  <si>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</si>
  <si>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</si>
  <si>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</si>
  <si>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</si>
  <si>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</si>
  <si>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</si>
  <si>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</si>
  <si>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</si>
  <si>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</si>
  <si>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</si>
  <si>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</si>
  <si>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</si>
  <si>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</si>
  <si>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</si>
  <si>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</si>
  <si>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</si>
  <si>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</si>
  <si>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</si>
  <si>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</si>
  <si>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</si>
  <si>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</si>
  <si>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</si>
  <si>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</si>
  <si>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</si>
  <si>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</si>
  <si>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</si>
  <si>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</si>
  <si>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</si>
  <si>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</si>
  <si>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</si>
  <si>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</si>
  <si>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</si>
  <si>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</si>
  <si>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</si>
  <si>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</si>
  <si>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</si>
  <si>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</si>
  <si>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</si>
  <si>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</si>
  <si>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</si>
  <si>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</si>
  <si>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</si>
  <si>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</si>
  <si>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</si>
  <si>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</si>
  <si>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</si>
  <si>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</si>
  <si>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</si>
  <si>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</si>
  <si>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</si>
  <si>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</si>
  <si>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</si>
  <si>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</si>
  <si>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</si>
  <si>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</si>
  <si>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</si>
  <si>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</si>
  <si>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</si>
  <si>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</si>
  <si>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</si>
  <si>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</si>
  <si>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</si>
  <si>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</si>
  <si>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</si>
  <si>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</si>
  <si>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</si>
  <si>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</si>
  <si>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</si>
  <si>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</si>
  <si>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</si>
  <si>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</si>
  <si>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</si>
  <si>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</si>
  <si>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</si>
  <si>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</si>
  <si>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</si>
  <si>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</si>
  <si>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</si>
  <si>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</si>
  <si>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</si>
  <si>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</si>
  <si>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</si>
  <si>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</si>
  <si>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</si>
  <si>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</si>
  <si>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</si>
  <si>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</si>
  <si>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</si>
  <si>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</si>
  <si>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</si>
  <si>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</si>
  <si>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</si>
  <si>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</si>
  <si>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</si>
  <si>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</si>
  <si>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</si>
  <si>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</si>
  <si>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</si>
  <si>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</si>
  <si>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</si>
  <si>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</si>
  <si>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</si>
  <si>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</si>
  <si>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</si>
  <si>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</si>
  <si>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</si>
  <si>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</si>
  <si>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</si>
  <si>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</si>
  <si>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</si>
  <si>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</si>
  <si>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</si>
  <si>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</si>
  <si>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</si>
  <si>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</si>
  <si>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</si>
  <si>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</si>
  <si>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</si>
  <si>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</si>
  <si>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</si>
  <si>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</si>
  <si>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</si>
  <si>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</si>
  <si>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</si>
  <si>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</si>
  <si>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</si>
  <si>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</si>
  <si>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</si>
  <si>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</si>
  <si>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</si>
  <si>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</si>
  <si>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</si>
  <si>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</si>
  <si>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</si>
  <si>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</si>
  <si>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</si>
  <si>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</si>
  <si>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</si>
  <si>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</si>
  <si>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</si>
  <si>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</si>
  <si>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</si>
  <si>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</si>
  <si>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</si>
  <si>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</si>
  <si>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</si>
  <si>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</si>
  <si>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</si>
  <si>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</si>
  <si>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</si>
  <si>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</si>
  <si>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</si>
  <si>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</si>
  <si>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</si>
  <si>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</si>
  <si>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</si>
  <si>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</si>
  <si>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</si>
  <si>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</si>
  <si>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</si>
  <si>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</si>
  <si>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</si>
  <si>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</si>
  <si>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</si>
  <si>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</si>
  <si>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</si>
  <si>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</si>
  <si>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</si>
  <si>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</si>
  <si>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</si>
  <si>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</si>
  <si>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</si>
  <si>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</si>
  <si>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</si>
  <si>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</si>
  <si>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</si>
  <si>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</si>
  <si>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</si>
  <si>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</si>
  <si>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</si>
  <si>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</si>
  <si>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</si>
  <si>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</si>
  <si>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</si>
  <si>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</si>
  <si>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</si>
  <si>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</si>
  <si>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</si>
  <si>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</si>
  <si>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</si>
  <si>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</si>
  <si>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</si>
  <si>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</si>
  <si>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</si>
  <si>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</si>
  <si>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</si>
  <si>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</si>
  <si>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</si>
  <si>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</si>
  <si>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</si>
  <si>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</si>
  <si>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</si>
  <si>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</si>
  <si>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</si>
  <si>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</si>
  <si>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</si>
  <si>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</si>
  <si>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</si>
  <si>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</si>
  <si>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</si>
  <si>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</si>
  <si>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</si>
  <si>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</si>
  <si>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</si>
  <si>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</si>
  <si>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</si>
  <si>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</si>
  <si>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</si>
  <si>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</si>
  <si>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</si>
  <si>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</si>
  <si>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</si>
  <si>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</si>
  <si>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</si>
  <si>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</si>
  <si>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</si>
  <si>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</si>
  <si>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</si>
  <si>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</si>
  <si>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</si>
  <si>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</si>
  <si>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</si>
  <si>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</si>
  <si>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</si>
  <si>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</si>
  <si>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</si>
  <si>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</si>
  <si>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</si>
  <si>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</si>
  <si>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</si>
  <si>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</si>
  <si>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</si>
  <si>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</si>
  <si>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</si>
  <si>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</si>
  <si>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</si>
  <si>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</si>
  <si>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</si>
  <si>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</si>
  <si>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</si>
  <si>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</si>
  <si>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</si>
  <si>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</si>
  <si>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</si>
  <si>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</si>
  <si>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</si>
  <si>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</si>
  <si>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</si>
  <si>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</si>
  <si>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</si>
  <si>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</si>
  <si>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</si>
  <si>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</si>
  <si>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</si>
  <si>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</si>
  <si>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</si>
  <si>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</si>
  <si>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</si>
  <si>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</si>
  <si>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</si>
  <si>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</si>
  <si>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</si>
  <si>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</si>
  <si>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</si>
  <si>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</si>
  <si>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</si>
  <si>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</si>
  <si>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</si>
  <si>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</si>
  <si>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</si>
  <si>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</si>
  <si>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</si>
  <si>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</si>
  <si>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</si>
  <si>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</si>
  <si>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</si>
  <si>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</si>
  <si>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</si>
  <si>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</si>
  <si>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</si>
  <si>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</si>
  <si>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</si>
  <si>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</si>
  <si>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</si>
  <si>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</si>
  <si>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</si>
  <si>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</si>
  <si>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</si>
  <si>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</si>
  <si>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</si>
  <si>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</si>
  <si>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</si>
  <si>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</si>
  <si>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</si>
  <si>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</si>
  <si>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</si>
  <si>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</si>
  <si>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</si>
  <si>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</si>
  <si>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</si>
  <si>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</si>
  <si>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</si>
  <si>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</si>
  <si>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</si>
  <si>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</si>
  <si>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</si>
  <si>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</si>
  <si>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</si>
  <si>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</si>
  <si>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</si>
  <si>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</si>
  <si>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</si>
  <si>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</si>
  <si>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</si>
  <si>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</si>
  <si>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</si>
  <si>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</si>
  <si>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</si>
  <si>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</si>
  <si>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</si>
  <si>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</si>
  <si>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</si>
  <si>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</si>
  <si>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</si>
  <si>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</si>
  <si>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</si>
  <si>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</si>
  <si>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</si>
  <si>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</si>
  <si>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</si>
  <si>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</si>
  <si>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</si>
  <si>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</si>
  <si>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</si>
  <si>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</si>
  <si>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</si>
  <si>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</si>
  <si>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</si>
  <si>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</si>
  <si>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</si>
  <si>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</si>
  <si>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</si>
  <si>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</si>
  <si>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</si>
  <si>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</si>
  <si>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</si>
  <si>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</si>
  <si>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</si>
  <si>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</si>
  <si>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</si>
  <si>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</si>
  <si>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</si>
  <si>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</si>
  <si>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</si>
  <si>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</si>
  <si>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</si>
  <si>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</si>
  <si>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</si>
  <si>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</si>
  <si>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</si>
  <si>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</si>
  <si>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</si>
  <si>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</si>
  <si>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</si>
  <si>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</si>
  <si>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</si>
  <si>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</si>
  <si>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</si>
  <si>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</si>
  <si>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</si>
  <si>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</si>
  <si>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</si>
  <si>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</si>
  <si>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</si>
  <si>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</si>
  <si>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</si>
  <si>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</si>
  <si>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</si>
  <si>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</si>
  <si>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</si>
  <si>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</si>
  <si>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</si>
  <si>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</si>
  <si>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</si>
  <si>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</si>
  <si>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</si>
  <si>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</si>
  <si>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</si>
  <si>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</si>
  <si>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</si>
  <si>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</si>
  <si>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</si>
  <si>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</si>
  <si>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</si>
  <si>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</si>
  <si>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</si>
  <si>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</si>
  <si>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</si>
  <si>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</si>
  <si>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</si>
  <si>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</si>
  <si>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</si>
  <si>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</si>
  <si>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</si>
  <si>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</si>
  <si>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</si>
  <si>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</si>
  <si>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</si>
  <si>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</si>
  <si>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</si>
  <si>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</si>
  <si>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</si>
  <si>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</si>
  <si>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</si>
  <si>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</si>
  <si>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</si>
  <si>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</si>
  <si>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</si>
  <si>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</si>
  <si>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</si>
  <si>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</si>
  <si>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</si>
  <si>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</si>
  <si>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</si>
  <si>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</si>
  <si>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</si>
  <si>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</si>
  <si>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</si>
  <si>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</si>
  <si>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</si>
  <si>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</si>
  <si>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</si>
  <si>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</si>
  <si>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</si>
  <si>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</si>
  <si>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</si>
  <si>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</si>
  <si>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</si>
  <si>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</si>
  <si>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</si>
  <si>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</si>
  <si>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</si>
  <si>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</si>
  <si>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</si>
  <si>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</si>
  <si>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</si>
  <si>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</si>
  <si>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</si>
  <si>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</si>
  <si>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</si>
  <si>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</si>
  <si>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</si>
  <si>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</si>
  <si>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</si>
  <si>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</si>
  <si>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</si>
  <si>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</si>
  <si>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</si>
  <si>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</si>
  <si>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</si>
  <si>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</si>
  <si>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</si>
  <si>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</si>
  <si>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</si>
  <si>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</si>
  <si>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</si>
  <si>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</si>
  <si>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</si>
  <si>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</si>
  <si>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</si>
  <si>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</si>
  <si>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</si>
  <si>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</si>
  <si>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</si>
  <si>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</si>
  <si>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</si>
  <si>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</si>
  <si>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</si>
  <si>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</si>
  <si>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</si>
  <si>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</si>
  <si>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</si>
  <si>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</si>
  <si>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</si>
  <si>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</si>
  <si>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</si>
  <si>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</si>
  <si>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</si>
  <si>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</si>
  <si>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</si>
  <si>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</si>
  <si>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</si>
  <si>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</si>
  <si>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</si>
  <si>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</si>
  <si>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</si>
  <si>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</si>
  <si>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</si>
  <si>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</si>
  <si>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</si>
  <si>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</si>
  <si>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</si>
  <si>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</si>
  <si>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</si>
  <si>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</si>
  <si>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</si>
  <si>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</si>
  <si>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</si>
  <si>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</si>
  <si>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</si>
  <si>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</si>
  <si>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</si>
  <si>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</si>
  <si>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</si>
  <si>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</si>
  <si>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</si>
  <si>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</si>
  <si>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</si>
  <si>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</si>
  <si>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</si>
  <si>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</si>
  <si>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</si>
  <si>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</si>
  <si>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</si>
  <si>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</si>
  <si>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</si>
  <si>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</si>
  <si>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</si>
  <si>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</si>
  <si>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</si>
  <si>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</si>
  <si>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</si>
  <si>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</si>
  <si>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</si>
  <si>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</si>
  <si>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</si>
  <si>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</si>
  <si>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</si>
  <si>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</si>
  <si>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</si>
  <si>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</si>
  <si>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</si>
  <si>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</si>
  <si>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</si>
  <si>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</si>
  <si>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</si>
  <si>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</si>
  <si>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</si>
  <si>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</si>
  <si>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</si>
  <si>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</si>
  <si>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</si>
  <si>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</si>
  <si>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</si>
  <si>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</si>
  <si>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</si>
  <si>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</si>
  <si>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</si>
  <si>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</si>
  <si>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</si>
  <si>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</si>
  <si>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</si>
  <si>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</si>
  <si>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</si>
  <si>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</si>
  <si>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</si>
  <si>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</si>
  <si>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</si>
  <si>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</si>
  <si>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</si>
  <si>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</si>
  <si>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</si>
  <si>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</si>
  <si>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</si>
  <si>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</si>
  <si>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</si>
  <si>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</si>
  <si>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</si>
  <si>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</si>
  <si>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</si>
  <si>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</si>
  <si>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</si>
  <si>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</si>
  <si>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</si>
  <si>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</si>
  <si>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</si>
  <si>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</si>
  <si>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</si>
  <si>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</si>
  <si>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</si>
  <si>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</si>
  <si>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</si>
  <si>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</si>
  <si>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</si>
  <si>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</si>
  <si>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</si>
  <si>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</si>
  <si>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</si>
  <si>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</si>
  <si>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</si>
  <si>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</si>
  <si>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</si>
  <si>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</si>
  <si>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</si>
  <si>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</si>
  <si>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</si>
  <si>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</si>
  <si>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</si>
  <si>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</si>
  <si>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</si>
  <si>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</si>
  <si>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</si>
  <si>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</si>
  <si>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</si>
  <si>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</si>
  <si>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</si>
  <si>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</si>
  <si>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</si>
  <si>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</si>
  <si>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</si>
  <si>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</si>
  <si>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</si>
  <si>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</si>
  <si>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</si>
  <si>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</si>
  <si>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</si>
  <si>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</si>
  <si>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</si>
  <si>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</si>
  <si>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</si>
  <si>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</si>
  <si>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</si>
  <si>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</si>
  <si>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</si>
  <si>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</si>
  <si>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</si>
  <si>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</si>
  <si>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</si>
  <si>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</si>
  <si>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</si>
  <si>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</si>
  <si>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</si>
  <si>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</si>
  <si>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</si>
  <si>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</si>
  <si>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</si>
  <si>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</si>
  <si>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</si>
  <si>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</si>
  <si>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</si>
  <si>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</si>
  <si>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</si>
  <si>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</si>
  <si>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</si>
  <si>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</si>
  <si>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</si>
  <si>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</si>
  <si>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</si>
  <si>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</si>
  <si>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</si>
  <si>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</si>
  <si>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</si>
  <si>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</si>
  <si>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</si>
  <si>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</si>
  <si>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</si>
  <si>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</si>
  <si>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</si>
  <si>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</si>
  <si>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</si>
  <si>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</si>
  <si>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</si>
  <si>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</si>
  <si>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</si>
  <si>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</si>
  <si>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</si>
  <si>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</si>
  <si>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</si>
  <si>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</si>
  <si>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</si>
  <si>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</si>
  <si>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</si>
  <si>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</si>
  <si>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</si>
  <si>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</si>
  <si>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</si>
  <si>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</si>
  <si>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</si>
  <si>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</si>
  <si>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</si>
  <si>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</si>
  <si>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</si>
  <si>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</si>
  <si>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</si>
  <si>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</si>
  <si>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</si>
  <si>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</si>
  <si>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</si>
  <si>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</si>
  <si>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</si>
  <si>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</si>
  <si>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</si>
  <si>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</si>
  <si>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</si>
  <si>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</si>
  <si>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</si>
  <si>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</si>
  <si>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</si>
  <si>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</si>
  <si>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</si>
  <si>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</si>
  <si>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</si>
  <si>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</si>
  <si>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</si>
  <si>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</si>
  <si>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</si>
  <si>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</si>
  <si>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</si>
  <si>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</si>
  <si>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</si>
  <si>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</si>
  <si>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</si>
  <si>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</si>
  <si>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</si>
  <si>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</si>
  <si>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</si>
  <si>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</si>
  <si>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</si>
  <si>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</si>
  <si>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</si>
  <si>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</si>
  <si>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</si>
  <si>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</si>
  <si>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</si>
  <si>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</si>
  <si>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</si>
  <si>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</si>
  <si>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</si>
  <si>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</si>
  <si>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</si>
  <si>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</si>
  <si>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</si>
  <si>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</si>
  <si>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</si>
  <si>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</si>
  <si>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</si>
  <si>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</si>
  <si>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</si>
  <si>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</si>
  <si>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</si>
  <si>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</si>
  <si>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</si>
  <si>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</si>
  <si>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</si>
  <si>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</si>
  <si>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</si>
  <si>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</si>
  <si>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</si>
  <si>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</si>
  <si>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</si>
  <si>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</si>
  <si>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</si>
  <si>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</si>
  <si>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</si>
  <si>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</si>
  <si>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</si>
  <si>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</si>
  <si>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</si>
  <si>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</si>
  <si>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</si>
  <si>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</si>
  <si>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</si>
  <si>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</si>
  <si>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</si>
  <si>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</si>
  <si>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</si>
  <si>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</si>
  <si>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</si>
  <si>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</si>
  <si>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</si>
  <si>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</si>
  <si>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</si>
  <si>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</si>
  <si>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</si>
  <si>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</si>
  <si>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</si>
  <si>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</si>
  <si>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</si>
  <si>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</si>
  <si>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</si>
  <si>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</si>
  <si>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</si>
  <si>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</si>
  <si>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</si>
  <si>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</si>
  <si>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</si>
  <si>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</si>
  <si>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</si>
  <si>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</si>
  <si>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</si>
  <si>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</si>
  <si>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</si>
  <si>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</si>
  <si>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</si>
  <si>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</si>
  <si>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</si>
  <si>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</si>
  <si>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</si>
  <si>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</si>
  <si>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</si>
  <si>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</si>
  <si>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</si>
  <si>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</si>
  <si>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</si>
  <si>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</si>
  <si>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</si>
  <si>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</si>
  <si>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</si>
  <si>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</si>
  <si>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</si>
  <si>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</si>
  <si>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</si>
  <si>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</si>
  <si>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</si>
  <si>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</si>
  <si>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</si>
  <si>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</si>
  <si>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</si>
  <si>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</si>
  <si>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</si>
  <si>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</si>
  <si>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</si>
  <si>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</si>
  <si>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</si>
  <si>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</si>
  <si>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</si>
  <si>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</si>
  <si>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</si>
  <si>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</si>
  <si>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</si>
  <si>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</si>
  <si>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</si>
  <si>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</si>
  <si>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</si>
  <si>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</si>
  <si>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</si>
  <si>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</si>
  <si>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</si>
  <si>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</si>
  <si>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</si>
  <si>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</si>
  <si>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</si>
  <si>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</si>
  <si>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</si>
  <si>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</si>
  <si>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</si>
  <si>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</si>
  <si>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</si>
  <si>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</si>
  <si>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</si>
  <si>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</si>
  <si>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</si>
  <si>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</si>
  <si>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</si>
  <si>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</si>
  <si>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</si>
  <si>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</si>
  <si>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</si>
  <si>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</si>
  <si>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</si>
  <si>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</si>
  <si>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</si>
  <si>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</si>
  <si>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</si>
  <si>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</si>
  <si>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</si>
  <si>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</si>
  <si>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</si>
  <si>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</si>
  <si>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</si>
  <si>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</si>
  <si>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</si>
  <si>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</si>
  <si>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</si>
  <si>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</si>
  <si>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</si>
  <si>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</si>
  <si>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</si>
  <si>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</si>
  <si>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</si>
  <si>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</si>
  <si>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</si>
  <si>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</si>
  <si>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</si>
  <si>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</si>
  <si>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</si>
  <si>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</si>
  <si>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</si>
  <si>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</si>
  <si>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</si>
  <si>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</si>
  <si>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</si>
  <si>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</si>
  <si>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</si>
  <si>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</si>
  <si>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</si>
  <si>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</si>
  <si>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</si>
  <si>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</si>
  <si>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</si>
  <si>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</si>
  <si>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</si>
  <si>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</si>
  <si>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</si>
  <si>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</si>
  <si>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</si>
  <si>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</si>
  <si>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</si>
  <si>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</si>
  <si>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</si>
  <si>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</si>
  <si>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</si>
  <si>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</si>
  <si>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</si>
  <si>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</si>
  <si>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</si>
  <si>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</si>
  <si>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</si>
  <si>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</si>
  <si>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</si>
  <si>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</si>
  <si>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</si>
  <si>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</si>
  <si>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</si>
  <si>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</si>
  <si>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</si>
  <si>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</si>
  <si>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</si>
  <si>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</si>
  <si>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</si>
  <si>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</si>
  <si>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</si>
  <si>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</si>
  <si>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</si>
  <si>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</si>
  <si>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</si>
  <si>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</si>
  <si>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</si>
  <si>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</si>
  <si>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</si>
  <si>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</si>
  <si>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</si>
  <si>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</si>
  <si>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</si>
  <si>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</si>
  <si>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</si>
  <si>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</si>
  <si>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</si>
  <si>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</si>
  <si>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</si>
  <si>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</si>
  <si>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</si>
  <si>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</si>
  <si>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</si>
  <si>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</si>
  <si>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</si>
  <si>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</si>
  <si>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</si>
  <si>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</si>
  <si>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</si>
  <si>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</si>
  <si>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</si>
  <si>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</si>
  <si>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</si>
  <si>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</si>
  <si>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</si>
  <si>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</si>
  <si>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</si>
  <si>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</si>
  <si>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</si>
  <si>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</si>
  <si>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</si>
  <si>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</si>
  <si>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</si>
  <si>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</si>
  <si>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</si>
  <si>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</si>
  <si>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</si>
  <si>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</si>
  <si>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</si>
  <si>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</si>
  <si>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</si>
  <si>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</si>
  <si>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</si>
  <si>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</si>
  <si>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</si>
  <si>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</si>
  <si>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</si>
  <si>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</si>
  <si>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</si>
  <si>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</si>
  <si>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</si>
  <si>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</si>
  <si>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</si>
  <si>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</si>
  <si>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</si>
  <si>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</si>
  <si>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</si>
  <si>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</si>
  <si>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</si>
  <si>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</si>
  <si>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</si>
  <si>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</si>
  <si>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</si>
  <si>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</si>
  <si>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</si>
  <si>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</si>
  <si>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</si>
  <si>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</si>
  <si>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</si>
  <si>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</si>
  <si>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</si>
  <si>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</si>
  <si>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</si>
  <si>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</si>
  <si>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</si>
  <si>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</si>
  <si>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</si>
  <si>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</si>
  <si>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</si>
  <si>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</si>
  <si>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</si>
  <si>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</si>
  <si>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</si>
  <si>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</si>
  <si>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</si>
  <si>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</si>
  <si>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</si>
  <si>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</si>
  <si>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</si>
  <si>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</si>
  <si>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</si>
  <si>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</si>
  <si>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</si>
  <si>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</si>
  <si>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</si>
  <si>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</si>
  <si>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</si>
  <si>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</si>
  <si>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</si>
  <si>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</si>
  <si>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</si>
  <si>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</si>
  <si>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</si>
  <si>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</si>
  <si>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</si>
  <si>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</si>
  <si>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</si>
  <si>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</si>
  <si>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</si>
  <si>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</si>
  <si>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</si>
  <si>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</si>
  <si>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</si>
  <si>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</si>
  <si>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</si>
  <si>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</si>
  <si>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</si>
  <si>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</si>
  <si>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</si>
  <si>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</si>
  <si>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</si>
  <si>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</si>
  <si>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</si>
  <si>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</si>
  <si>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</si>
  <si>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</si>
  <si>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</si>
  <si>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</si>
  <si>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</si>
  <si>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</si>
  <si>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</si>
  <si>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</si>
  <si>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</si>
  <si>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</si>
  <si>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</si>
  <si>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</si>
  <si>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</si>
  <si>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</si>
  <si>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</si>
  <si>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</si>
  <si>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</si>
  <si>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</si>
  <si>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</si>
  <si>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</si>
  <si>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</si>
  <si>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</si>
  <si>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</si>
  <si>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</si>
  <si>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</si>
  <si>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</si>
  <si>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</si>
  <si>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</si>
  <si>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</si>
  <si>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</si>
  <si>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</si>
  <si>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</si>
  <si>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</si>
  <si>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</si>
  <si>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</si>
  <si>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</si>
  <si>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</si>
  <si>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</si>
  <si>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</si>
  <si>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</si>
  <si>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</si>
  <si>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</si>
  <si>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</si>
  <si>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</si>
  <si>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</si>
  <si>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</si>
  <si>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</si>
  <si>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</si>
  <si>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</si>
  <si>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</si>
  <si>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</si>
  <si>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</si>
  <si>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</si>
  <si>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</si>
  <si>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</si>
  <si>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</si>
  <si>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</si>
  <si>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</si>
  <si>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</si>
  <si>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</si>
  <si>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</si>
  <si>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</si>
  <si>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</si>
  <si>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</si>
  <si>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</si>
  <si>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</si>
  <si>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</si>
  <si>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</si>
  <si>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</si>
  <si>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</si>
  <si>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</si>
  <si>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</si>
  <si>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</si>
  <si>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</si>
  <si>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</si>
  <si>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</si>
  <si>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</si>
  <si>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</si>
  <si>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</si>
  <si>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</si>
  <si>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</si>
  <si>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</si>
  <si>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</si>
  <si>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</si>
  <si>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</si>
  <si>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</si>
  <si>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</si>
  <si>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</si>
  <si>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</si>
  <si>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</si>
  <si>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</si>
  <si>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</si>
  <si>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</si>
  <si>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</si>
  <si>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</si>
  <si>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</si>
  <si>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</si>
  <si>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</si>
  <si>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</si>
  <si>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</si>
  <si>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</si>
  <si>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</si>
  <si>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</si>
  <si>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</si>
  <si>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</si>
  <si>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</si>
  <si>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</si>
  <si>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</si>
  <si>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</si>
  <si>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</si>
  <si>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</si>
  <si>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</si>
  <si>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</si>
  <si>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</si>
  <si>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</si>
  <si>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</si>
  <si>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</si>
  <si>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</si>
  <si>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</si>
  <si>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</si>
  <si>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</si>
  <si>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</si>
  <si>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</si>
  <si>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</si>
  <si>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</si>
  <si>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</si>
  <si>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</si>
  <si>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</si>
  <si>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</si>
  <si>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</si>
  <si>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</si>
  <si>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</si>
  <si>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</si>
  <si>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</si>
  <si>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</si>
  <si>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</si>
  <si>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</si>
  <si>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</si>
  <si>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</si>
  <si>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</si>
  <si>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</si>
  <si>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</si>
  <si>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</si>
  <si>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</si>
  <si>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</si>
  <si>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</si>
  <si>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</si>
  <si>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</si>
  <si>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</si>
  <si>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</si>
  <si>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</si>
  <si>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</si>
  <si>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</si>
  <si>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</si>
  <si>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</si>
  <si>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</si>
  <si>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</si>
  <si>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</si>
  <si>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</si>
  <si>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</si>
  <si>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</si>
  <si>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</si>
  <si>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</si>
  <si>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</si>
  <si>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</si>
  <si>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</si>
  <si>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</si>
  <si>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</si>
  <si>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</si>
  <si>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</si>
  <si>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</si>
  <si>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</si>
  <si>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</si>
  <si>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</si>
  <si>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</si>
  <si>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</si>
  <si>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</si>
  <si>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</si>
  <si>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</si>
  <si>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</si>
  <si>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</si>
  <si>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</si>
  <si>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</si>
  <si>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</si>
  <si>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</si>
  <si>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</si>
  <si>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</si>
  <si>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</si>
  <si>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</si>
  <si>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</si>
  <si>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</si>
  <si>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</si>
  <si>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</si>
  <si>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</si>
  <si>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</si>
  <si>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</si>
  <si>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</si>
  <si>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</si>
  <si>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</si>
  <si>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</si>
  <si>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</si>
  <si>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</si>
  <si>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</si>
  <si>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</si>
  <si>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</si>
  <si>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</si>
  <si>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</si>
  <si>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</si>
  <si>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</si>
  <si>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</si>
  <si>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</si>
  <si>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</si>
  <si>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</si>
  <si>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</si>
  <si>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</si>
  <si>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</si>
  <si>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</si>
  <si>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</si>
  <si>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</si>
  <si>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</si>
  <si>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</si>
  <si>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</si>
  <si>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</si>
  <si>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</si>
  <si>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</si>
  <si>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</si>
  <si>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</si>
  <si>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</si>
  <si>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</si>
  <si>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</si>
  <si>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</si>
  <si>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</si>
  <si>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</si>
  <si>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</si>
  <si>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</si>
  <si>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</si>
  <si>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</si>
  <si>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</si>
  <si>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</si>
  <si>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</si>
  <si>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</si>
  <si>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</si>
  <si>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</si>
  <si>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</si>
  <si>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</si>
  <si>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</si>
  <si>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</si>
  <si>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</si>
  <si>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</si>
  <si>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</si>
  <si>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</si>
  <si>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</si>
  <si>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</si>
  <si>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</si>
  <si>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</si>
  <si>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</si>
  <si>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</si>
  <si>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</si>
  <si>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</si>
  <si>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</si>
  <si>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</si>
  <si>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</si>
  <si>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</si>
  <si>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</si>
  <si>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</si>
  <si>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</si>
  <si>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</si>
  <si>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</si>
  <si>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</si>
  <si>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</si>
  <si>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</si>
  <si>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</si>
  <si>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</si>
  <si>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</si>
  <si>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</si>
  <si>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</si>
  <si>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</si>
  <si>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</si>
  <si>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</si>
  <si>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</si>
  <si>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</si>
  <si>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</si>
  <si>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</si>
  <si>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</si>
  <si>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</si>
  <si>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</si>
  <si>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</si>
  <si>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</si>
  <si>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</si>
  <si>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</si>
  <si>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</si>
  <si>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</si>
  <si>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</si>
  <si>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</si>
  <si>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</si>
  <si>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</si>
  <si>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</si>
  <si>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</si>
  <si>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</si>
  <si>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</si>
  <si>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</si>
  <si>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</si>
  <si>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</si>
  <si>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</si>
  <si>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</si>
  <si>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</si>
  <si>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</si>
  <si>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</si>
  <si>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</si>
  <si>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</si>
  <si>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</si>
  <si>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</si>
  <si>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</si>
  <si>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</si>
  <si>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</si>
  <si>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</si>
  <si>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</si>
  <si>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</si>
  <si>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</si>
  <si>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</si>
  <si>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</si>
  <si>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</si>
  <si>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</si>
  <si>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</si>
  <si>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</si>
  <si>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</si>
  <si>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</si>
  <si>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</si>
  <si>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</si>
  <si>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</si>
  <si>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</si>
  <si>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</si>
  <si>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</si>
  <si>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</si>
  <si>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</si>
  <si>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</si>
  <si>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</si>
  <si>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</si>
  <si>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</si>
  <si>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</si>
  <si>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</si>
  <si>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</si>
  <si>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</si>
  <si>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</si>
  <si>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</si>
  <si>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</si>
  <si>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</si>
  <si>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</si>
  <si>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</si>
  <si>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</si>
  <si>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</si>
  <si>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</si>
  <si>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</si>
  <si>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</si>
  <si>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</si>
  <si>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</si>
  <si>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</si>
  <si>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</si>
  <si>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</si>
  <si>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</si>
  <si>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</si>
  <si>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</si>
  <si>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</si>
  <si>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</si>
  <si>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</si>
  <si>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</si>
  <si>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</si>
  <si>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</si>
  <si>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</si>
  <si>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</si>
  <si>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</si>
  <si>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</si>
  <si>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</si>
  <si>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</si>
  <si>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</si>
  <si>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</si>
  <si>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</si>
  <si>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</si>
  <si>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</si>
  <si>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</si>
  <si>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</si>
  <si>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</si>
  <si>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</si>
  <si>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</si>
  <si>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</si>
  <si>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</si>
  <si>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</si>
  <si>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</si>
  <si>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</si>
  <si>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</si>
  <si>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</si>
  <si>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</si>
  <si>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</si>
  <si>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</si>
  <si>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</si>
  <si>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</si>
  <si>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</si>
  <si>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</si>
  <si>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</si>
  <si>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</si>
  <si>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</si>
  <si>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</si>
  <si>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</si>
  <si>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</si>
  <si>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</si>
  <si>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</si>
  <si>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</si>
  <si>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</si>
  <si>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</si>
  <si>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</si>
  <si>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</si>
  <si>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</si>
  <si>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</si>
  <si>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</si>
  <si>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</si>
  <si>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</si>
  <si>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</si>
  <si>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</si>
  <si>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</si>
  <si>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</si>
  <si>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</si>
  <si>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</si>
  <si>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</si>
  <si>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</si>
  <si>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</si>
  <si>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</si>
  <si>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</si>
  <si>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</si>
  <si>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</si>
  <si>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</si>
  <si>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</si>
  <si>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</si>
  <si>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</si>
  <si>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</si>
  <si>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</si>
  <si>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</si>
  <si>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</si>
  <si>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</si>
  <si>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</si>
  <si>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</si>
  <si>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</si>
  <si>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</si>
  <si>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</si>
  <si>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</si>
  <si>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</si>
  <si>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</si>
  <si>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</si>
  <si>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</si>
  <si>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</si>
  <si>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</si>
  <si>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</si>
  <si>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</si>
  <si>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</si>
  <si>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</si>
  <si>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</si>
  <si>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</si>
  <si>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</si>
  <si>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</si>
  <si>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</si>
  <si>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</si>
  <si>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</si>
  <si>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</si>
  <si>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</si>
  <si>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</si>
  <si>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</si>
  <si>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</si>
  <si>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</si>
  <si>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</si>
  <si>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</si>
  <si>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</si>
  <si>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</si>
  <si>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</si>
  <si>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</si>
  <si>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</si>
  <si>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</si>
  <si>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</si>
  <si>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</si>
  <si>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</si>
  <si>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</si>
  <si>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</si>
  <si>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</si>
  <si>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</si>
  <si>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</si>
  <si>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</si>
  <si>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</si>
  <si>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</si>
  <si>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</si>
  <si>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</si>
  <si>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</si>
  <si>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</si>
  <si>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</si>
  <si>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</si>
  <si>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</si>
  <si>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</si>
  <si>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</si>
  <si>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</si>
  <si>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</si>
  <si>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</si>
  <si>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</si>
  <si>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</si>
  <si>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</si>
  <si>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</si>
  <si>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</si>
  <si>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</si>
  <si>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</si>
  <si>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</si>
  <si>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</si>
  <si>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</si>
  <si>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</si>
  <si>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</si>
  <si>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</si>
  <si>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</si>
  <si>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</si>
  <si>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</si>
  <si>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</si>
  <si>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</si>
  <si>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</si>
  <si>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</si>
  <si>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</si>
  <si>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</si>
  <si>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</si>
  <si>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</si>
  <si>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</si>
  <si>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</si>
  <si>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</si>
  <si>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</si>
  <si>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</si>
  <si>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</si>
  <si>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</si>
  <si>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</si>
  <si>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</si>
  <si>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</si>
  <si>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</si>
  <si>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</si>
  <si>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</si>
  <si>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</si>
  <si>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</si>
  <si>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</si>
  <si>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</si>
  <si>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</si>
  <si>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</si>
  <si>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</si>
  <si>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</si>
  <si>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</si>
  <si>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</si>
  <si>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</si>
  <si>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</si>
  <si>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</si>
  <si>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</si>
  <si>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</si>
  <si>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</si>
  <si>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</si>
  <si>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</si>
  <si>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</si>
  <si>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</si>
  <si>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</si>
  <si>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</si>
  <si>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</si>
  <si>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</si>
  <si>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</si>
  <si>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</si>
  <si>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</si>
  <si>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</si>
  <si>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</si>
  <si>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</si>
  <si>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</si>
  <si>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</si>
  <si>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</si>
  <si>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</si>
  <si>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</si>
  <si>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</si>
  <si>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</si>
  <si>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</si>
  <si>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</si>
  <si>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</si>
  <si>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</si>
  <si>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</si>
  <si>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</si>
  <si>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</si>
  <si>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</si>
  <si>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</si>
  <si>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</si>
  <si>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</si>
  <si>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</si>
  <si>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</si>
  <si>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</si>
  <si>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</si>
  <si>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</si>
  <si>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</si>
  <si>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</si>
  <si>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</si>
  <si>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</si>
  <si>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</si>
  <si>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</si>
  <si>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</si>
  <si>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</si>
  <si>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</si>
  <si>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</si>
  <si>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</si>
  <si>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</si>
  <si>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</si>
  <si>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</si>
  <si>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</si>
  <si>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</si>
  <si>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</si>
  <si>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</si>
  <si>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</si>
  <si>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</si>
  <si>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</si>
  <si>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</si>
  <si>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</si>
  <si>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</si>
  <si>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</si>
  <si>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</si>
  <si>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</si>
  <si>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</si>
  <si>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</si>
  <si>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</si>
  <si>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</si>
  <si>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</si>
  <si>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</si>
  <si>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</si>
  <si>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</si>
  <si>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</si>
  <si>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</si>
  <si>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</si>
  <si>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</si>
  <si>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</si>
  <si>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</si>
  <si>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</si>
  <si>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</si>
  <si>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</si>
  <si>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</si>
  <si>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</si>
  <si>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</si>
  <si>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</si>
  <si>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</si>
  <si>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</si>
  <si>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</si>
  <si>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</si>
  <si>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</si>
  <si>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</si>
  <si>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</si>
  <si>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</si>
  <si>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</si>
  <si>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</si>
  <si>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</si>
  <si>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</si>
  <si>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</si>
  <si>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</si>
  <si>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</si>
  <si>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</si>
  <si>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</si>
  <si>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</si>
  <si>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</si>
  <si>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</si>
  <si>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</si>
  <si>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</si>
  <si>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</si>
  <si>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</si>
  <si>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</si>
  <si>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</si>
  <si>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</si>
  <si>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</si>
  <si>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</si>
  <si>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</si>
  <si>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</si>
  <si>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</si>
  <si>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</si>
  <si>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</si>
  <si>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</si>
  <si>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</si>
  <si>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</si>
  <si>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</si>
  <si>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</si>
  <si>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</si>
  <si>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</si>
  <si>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</si>
  <si>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</si>
  <si>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</si>
  <si>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</si>
  <si>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</si>
  <si>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</si>
  <si>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</si>
  <si>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</si>
  <si>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</si>
  <si>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</si>
  <si>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</si>
  <si>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</si>
  <si>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</si>
  <si>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</si>
  <si>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</si>
  <si>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</si>
  <si>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</si>
  <si>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</si>
  <si>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</si>
  <si>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</si>
  <si>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</si>
  <si>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</si>
  <si>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</si>
  <si>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</si>
  <si>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</si>
  <si>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</si>
  <si>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</si>
  <si>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</si>
  <si>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</si>
  <si>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</si>
  <si>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</si>
  <si>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</si>
  <si>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</si>
  <si>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</si>
  <si>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</si>
  <si>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</si>
  <si>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</si>
  <si>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</si>
  <si>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</si>
  <si>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</si>
  <si>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</si>
  <si>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</si>
  <si>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</si>
  <si>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</si>
  <si>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</si>
  <si>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</si>
  <si>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</si>
  <si>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</si>
  <si>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</si>
  <si>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</si>
  <si>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</si>
  <si>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</si>
  <si>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</si>
  <si>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</si>
  <si>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</si>
  <si>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</si>
  <si>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</si>
  <si>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</si>
  <si>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</si>
  <si>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</si>
  <si>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</si>
  <si>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</si>
  <si>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</si>
  <si>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</si>
  <si>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</si>
  <si>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</si>
  <si>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</si>
  <si>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</si>
  <si>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</si>
  <si>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</si>
  <si>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</si>
  <si>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</si>
  <si>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</si>
  <si>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</si>
  <si>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</si>
  <si>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</si>
  <si>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</si>
  <si>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</si>
  <si>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</si>
  <si>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</si>
  <si>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</si>
  <si>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</si>
  <si>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</si>
  <si>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</si>
  <si>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</si>
  <si>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</si>
  <si>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</si>
  <si>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</si>
  <si>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</si>
  <si>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</si>
  <si>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</si>
  <si>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</si>
  <si>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</si>
  <si>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</si>
  <si>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</si>
  <si>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</si>
  <si>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</si>
  <si>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</si>
  <si>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</si>
  <si>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</si>
  <si>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</si>
  <si>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</si>
  <si>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</si>
  <si>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</si>
  <si>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</si>
  <si>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</si>
  <si>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</si>
  <si>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</si>
  <si>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</si>
  <si>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</si>
  <si>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</si>
  <si>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</si>
  <si>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</si>
  <si>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</si>
  <si>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</si>
  <si>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</si>
  <si>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</si>
  <si>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</si>
  <si>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</si>
  <si>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</si>
  <si>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</si>
  <si>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</si>
  <si>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</si>
  <si>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</si>
  <si>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</si>
  <si>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</si>
  <si>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</si>
  <si>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</si>
  <si>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</si>
  <si>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</si>
  <si>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</si>
  <si>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</si>
  <si>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</si>
  <si>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</si>
  <si>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</si>
  <si>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</si>
  <si>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</si>
  <si>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</si>
  <si>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</si>
  <si>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</si>
  <si>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</si>
  <si>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</si>
  <si>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</si>
  <si>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</si>
  <si>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</si>
  <si>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</si>
  <si>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</si>
  <si>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</si>
  <si>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</si>
  <si>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</si>
  <si>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</si>
  <si>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</si>
  <si>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</si>
  <si>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</si>
  <si>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</si>
  <si>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</si>
  <si>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</si>
  <si>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</si>
  <si>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</si>
  <si>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</si>
  <si>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</si>
  <si>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</si>
  <si>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</si>
  <si>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</si>
  <si>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</si>
  <si>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</si>
  <si>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</si>
  <si>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</si>
  <si>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</si>
  <si>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</si>
  <si>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</si>
  <si>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</si>
  <si>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</si>
  <si>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</si>
  <si>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</si>
  <si>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</si>
  <si>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</si>
  <si>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</si>
  <si>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</si>
  <si>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</si>
  <si>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</si>
  <si>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</si>
  <si>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</si>
  <si>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</si>
  <si>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</si>
  <si>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</si>
  <si>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</si>
  <si>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</si>
  <si>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</si>
  <si>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</si>
  <si>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</si>
  <si>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</si>
  <si>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</si>
  <si>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</si>
  <si>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</si>
  <si>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</si>
  <si>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</si>
  <si>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</si>
  <si>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</si>
  <si>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</si>
  <si>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</si>
  <si>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</si>
  <si>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</si>
  <si>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</si>
  <si>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</si>
  <si>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</si>
  <si>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</si>
  <si>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</si>
  <si>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</si>
  <si>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</si>
  <si>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</si>
  <si>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</si>
  <si>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</si>
  <si>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</si>
  <si>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</si>
  <si>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</si>
  <si>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</si>
  <si>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</si>
  <si>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</si>
  <si>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</si>
  <si>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</si>
  <si>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</si>
  <si>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</si>
  <si>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</si>
  <si>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</si>
  <si>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</si>
  <si>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</si>
  <si>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</si>
  <si>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</si>
  <si>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</si>
  <si>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</si>
  <si>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</si>
  <si>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</si>
  <si>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</si>
  <si>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</si>
  <si>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</si>
  <si>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</si>
  <si>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</si>
  <si>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</si>
  <si>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</si>
  <si>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</si>
  <si>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</si>
  <si>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</si>
  <si>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</si>
  <si>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</si>
  <si>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</si>
  <si>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</si>
  <si>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</si>
  <si>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</si>
  <si>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</si>
  <si>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</si>
  <si>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</si>
  <si>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</si>
  <si>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</si>
  <si>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</si>
  <si>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</si>
  <si>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</si>
  <si>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</si>
  <si>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</si>
  <si>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</si>
  <si>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</si>
  <si>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</si>
  <si>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</si>
  <si>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</si>
  <si>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</si>
  <si>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</si>
  <si>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</si>
  <si>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</si>
  <si>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</si>
  <si>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</si>
  <si>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</si>
  <si>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</si>
  <si>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</si>
  <si>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</si>
  <si>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</si>
  <si>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</si>
  <si>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</si>
  <si>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</si>
  <si>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</si>
  <si>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</si>
  <si>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</si>
  <si>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</si>
  <si>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</si>
  <si>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</si>
  <si>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</si>
  <si>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</si>
  <si>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</si>
  <si>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</si>
  <si>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</si>
  <si>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</si>
  <si>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</si>
  <si>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</si>
  <si>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</si>
  <si>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</si>
  <si>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</si>
  <si>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</si>
  <si>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</si>
  <si>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</si>
  <si>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</si>
  <si>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</si>
  <si>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</si>
  <si>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</si>
  <si>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</si>
  <si>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</si>
  <si>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</si>
  <si>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</si>
  <si>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</si>
  <si>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</si>
  <si>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</si>
  <si>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</si>
  <si>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</si>
  <si>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</si>
  <si>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</si>
  <si>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</si>
  <si>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</si>
  <si>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</si>
  <si>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</si>
  <si>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</si>
  <si>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</si>
  <si>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</si>
  <si>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</si>
  <si>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</si>
  <si>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</si>
  <si>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</si>
  <si>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</si>
  <si>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</si>
  <si>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</si>
  <si>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</si>
  <si>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</si>
  <si>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</si>
  <si>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</si>
  <si>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</si>
  <si>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</si>
  <si>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</si>
  <si>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</si>
  <si>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</si>
  <si>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</si>
  <si>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</si>
  <si>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</si>
  <si>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</si>
  <si>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</si>
  <si>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</si>
  <si>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</si>
  <si>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</si>
  <si>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</si>
  <si>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</si>
  <si>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</si>
  <si>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</si>
  <si>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</si>
  <si>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</si>
  <si>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</si>
  <si>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</si>
  <si>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</si>
  <si>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</si>
  <si>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</si>
  <si>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</si>
  <si>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</si>
  <si>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</si>
  <si>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</si>
  <si>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</si>
  <si>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</si>
  <si>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</si>
  <si>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</si>
  <si>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</si>
  <si>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</si>
  <si>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</si>
  <si>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</si>
  <si>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</si>
  <si>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</si>
  <si>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</si>
  <si>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</si>
  <si>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</si>
  <si>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</si>
  <si>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</si>
  <si>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</si>
  <si>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</si>
  <si>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</si>
  <si>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</si>
  <si>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</si>
  <si>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</si>
  <si>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</si>
  <si>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</si>
  <si>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</si>
  <si>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</si>
  <si>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</si>
  <si>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</si>
  <si>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</si>
  <si>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</si>
  <si>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</si>
  <si>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</si>
  <si>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</si>
  <si>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</si>
  <si>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</si>
  <si>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</si>
  <si>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</si>
  <si>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</si>
  <si>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</si>
  <si>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</si>
  <si>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</si>
  <si>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</si>
  <si>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</si>
  <si>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</si>
  <si>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</si>
  <si>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</si>
  <si>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</si>
  <si>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</si>
  <si>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</si>
  <si>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</si>
  <si>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</si>
  <si>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</si>
  <si>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</si>
  <si>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</si>
  <si>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</si>
  <si>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</si>
  <si>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</si>
  <si>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</si>
  <si>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</si>
  <si>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</si>
  <si>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</si>
  <si>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</si>
  <si>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</si>
  <si>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</si>
  <si>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</si>
  <si>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</si>
  <si>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</si>
  <si>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</si>
  <si>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</si>
  <si>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</si>
  <si>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</si>
  <si>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</si>
  <si>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</si>
  <si>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</si>
  <si>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</si>
  <si>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</si>
  <si>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</si>
  <si>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</si>
  <si>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</si>
  <si>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</si>
  <si>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</si>
  <si>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</si>
  <si>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</si>
  <si>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</si>
  <si>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</si>
  <si>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</si>
  <si>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</si>
  <si>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</si>
  <si>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</si>
  <si>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</si>
  <si>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</si>
  <si>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</si>
  <si>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</si>
  <si>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</si>
  <si>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</si>
  <si>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</si>
  <si>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</si>
  <si>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</si>
  <si>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</si>
  <si>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</si>
  <si>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</si>
  <si>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</si>
  <si>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</si>
  <si>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</si>
  <si>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</si>
  <si>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</si>
  <si>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</si>
  <si>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</si>
  <si>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</si>
  <si>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</si>
  <si>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</si>
  <si>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</si>
  <si>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</si>
  <si>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</si>
  <si>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</si>
  <si>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</si>
  <si>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</si>
  <si>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</si>
  <si>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</si>
  <si>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</si>
  <si>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</si>
  <si>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</si>
  <si>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</si>
  <si>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</si>
  <si>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</si>
  <si>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</si>
  <si>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</si>
  <si>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</si>
  <si>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</si>
  <si>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</si>
  <si>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</si>
  <si>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</si>
  <si>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</si>
  <si>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</si>
  <si>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</si>
  <si>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</si>
  <si>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</si>
  <si>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</si>
  <si>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</si>
  <si>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</si>
  <si>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</si>
  <si>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</si>
  <si>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</si>
  <si>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</si>
  <si>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</si>
  <si>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</si>
  <si>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</si>
  <si>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</si>
  <si>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</si>
  <si>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</si>
  <si>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</si>
  <si>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</si>
  <si>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</si>
  <si>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</si>
  <si>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</si>
  <si>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</si>
  <si>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</si>
  <si>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</si>
  <si>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</si>
  <si>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</si>
  <si>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</si>
  <si>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</si>
  <si>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</si>
  <si>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</si>
  <si>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</si>
  <si>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</si>
  <si>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</si>
  <si>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</si>
  <si>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</si>
  <si>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</si>
  <si>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</si>
  <si>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</si>
  <si>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</si>
  <si>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</si>
  <si>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</si>
  <si>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</si>
  <si>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</si>
  <si>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</si>
  <si>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</si>
  <si>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</si>
  <si>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</si>
  <si>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</si>
  <si>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</si>
  <si>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</si>
  <si>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</si>
  <si>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</si>
  <si>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</si>
  <si>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</si>
  <si>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</si>
  <si>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</si>
  <si>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</si>
  <si>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</si>
  <si>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</si>
  <si>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</si>
  <si>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</si>
  <si>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</si>
  <si>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</si>
  <si>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</si>
  <si>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</si>
  <si>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</si>
  <si>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</si>
  <si>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</si>
  <si>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</si>
  <si>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</si>
  <si>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</si>
  <si>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</si>
  <si>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</si>
  <si>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</si>
  <si>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</si>
  <si>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</si>
  <si>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</si>
  <si>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</si>
  <si>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</si>
  <si>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</si>
  <si>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</si>
  <si>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</si>
  <si>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</si>
  <si>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</si>
  <si>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</si>
  <si>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</si>
  <si>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</si>
  <si>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</si>
  <si>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</si>
  <si>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</si>
  <si>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</si>
  <si>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</si>
  <si>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</si>
  <si>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</si>
  <si>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</si>
  <si>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</si>
  <si>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</si>
  <si>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</si>
  <si>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</si>
  <si>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</si>
  <si>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</si>
  <si>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</si>
  <si>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</si>
  <si>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</si>
  <si>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</si>
  <si>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</si>
  <si>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</si>
  <si>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</si>
  <si>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</si>
  <si>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</si>
  <si>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</si>
  <si>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</si>
  <si>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</si>
  <si>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</si>
  <si>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</si>
  <si>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</si>
  <si>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</si>
  <si>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</si>
  <si>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</si>
  <si>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</si>
  <si>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</si>
  <si>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</si>
  <si>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</si>
  <si>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</si>
  <si>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</si>
  <si>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</si>
  <si>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</si>
  <si>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</si>
  <si>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</si>
  <si>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</si>
  <si>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</si>
  <si>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</si>
  <si>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</si>
  <si>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</si>
  <si>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</si>
  <si>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</si>
  <si>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</si>
  <si>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</si>
  <si>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</si>
  <si>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</si>
  <si>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</si>
  <si>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</si>
  <si>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</si>
  <si>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</si>
  <si>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</si>
  <si>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</si>
  <si>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</si>
  <si>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</si>
  <si>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</si>
  <si>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</si>
  <si>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</si>
  <si>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</si>
  <si>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</si>
  <si>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</si>
  <si>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</si>
  <si>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</si>
  <si>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</si>
  <si>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</si>
  <si>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</si>
  <si>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</si>
  <si>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</si>
  <si>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</si>
  <si>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</si>
  <si>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</si>
  <si>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</si>
  <si>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</si>
  <si>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</si>
  <si>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</si>
  <si>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</si>
  <si>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</si>
  <si>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</si>
  <si>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</si>
  <si>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</si>
  <si>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</si>
  <si>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</si>
  <si>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</si>
  <si>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</si>
  <si>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</si>
  <si>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</si>
  <si>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</si>
  <si>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</si>
  <si>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</si>
  <si>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</si>
  <si>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</si>
  <si>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</si>
  <si>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</si>
  <si>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</si>
  <si>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</si>
  <si>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</si>
  <si>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</si>
  <si>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</si>
  <si>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</si>
  <si>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</si>
  <si>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</si>
  <si>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</si>
  <si>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</si>
  <si>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</si>
  <si>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</si>
  <si>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</si>
  <si>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</si>
  <si>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</si>
  <si>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</si>
  <si>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</si>
  <si>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</si>
  <si>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</si>
  <si>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</si>
  <si>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</si>
  <si>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</si>
  <si>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</si>
  <si>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</si>
  <si>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</si>
  <si>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</si>
  <si>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</si>
  <si>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</si>
  <si>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</si>
  <si>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</si>
  <si>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</si>
  <si>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</si>
  <si>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</si>
  <si>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</si>
  <si>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</si>
  <si>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</si>
  <si>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</si>
  <si>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</si>
  <si>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</si>
  <si>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</si>
  <si>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</si>
  <si>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</si>
  <si>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</si>
  <si>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</si>
  <si>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</si>
  <si>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</si>
  <si>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</si>
  <si>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</si>
  <si>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</si>
  <si>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</si>
  <si>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</si>
  <si>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</si>
  <si>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</si>
  <si>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</si>
  <si>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</si>
  <si>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</si>
  <si>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</si>
  <si>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</si>
  <si>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</si>
  <si>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</si>
  <si>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</si>
  <si>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</si>
  <si>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</si>
  <si>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</si>
  <si>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</si>
  <si>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</si>
  <si>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</si>
  <si>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</si>
  <si>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</si>
  <si>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</si>
  <si>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</si>
  <si>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</si>
  <si>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</si>
  <si>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</si>
  <si>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</si>
  <si>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</si>
  <si>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</si>
  <si>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</si>
  <si>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</si>
  <si>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</si>
  <si>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</si>
  <si>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</si>
  <si>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</si>
  <si>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</si>
  <si>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</si>
  <si>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</si>
  <si>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</si>
  <si>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</si>
  <si>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</si>
  <si>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</si>
  <si>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</si>
  <si>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</si>
  <si>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</si>
  <si>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</si>
  <si>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</si>
  <si>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</si>
  <si>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</si>
  <si>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</si>
  <si>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</si>
  <si>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</si>
  <si>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</si>
  <si>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</si>
  <si>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</si>
  <si>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</si>
  <si>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</si>
  <si>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</si>
  <si>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</si>
  <si>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</si>
  <si>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</si>
  <si>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</si>
  <si>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</si>
  <si>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</si>
  <si>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</si>
  <si>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</si>
  <si>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</si>
  <si>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</si>
  <si>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</si>
  <si>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</si>
  <si>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</si>
  <si>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</si>
  <si>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</si>
  <si>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</si>
  <si>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</si>
  <si>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</si>
  <si>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</si>
  <si>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</si>
  <si>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</si>
  <si>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</si>
  <si>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</si>
  <si>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</si>
  <si>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</si>
  <si>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</si>
  <si>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</si>
  <si>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</si>
  <si>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</si>
  <si>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</si>
  <si>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</si>
  <si>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</si>
  <si>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</si>
  <si>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</si>
  <si>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</si>
  <si>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</si>
  <si>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</si>
  <si>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</si>
  <si>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</si>
  <si>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</si>
  <si>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</si>
  <si>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</si>
  <si>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</si>
  <si>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</si>
  <si>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</si>
  <si>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</si>
  <si>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</si>
  <si>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</si>
  <si>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</si>
  <si>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</si>
  <si>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</si>
  <si>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</si>
  <si>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</si>
  <si>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</si>
  <si>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</si>
  <si>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</si>
  <si>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</si>
  <si>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</si>
  <si>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</si>
  <si>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</si>
  <si>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</si>
  <si>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</si>
  <si>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</si>
  <si>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</si>
  <si>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</si>
  <si>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</si>
  <si>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</si>
  <si>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</si>
  <si>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</si>
  <si>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</si>
  <si>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</si>
  <si>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</si>
  <si>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</si>
  <si>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</si>
  <si>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</si>
  <si>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</si>
  <si>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</si>
  <si>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</si>
  <si>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</si>
  <si>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</si>
  <si>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</si>
  <si>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</si>
  <si>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</si>
  <si>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</si>
  <si>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</si>
  <si>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</si>
  <si>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</si>
  <si>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</si>
  <si>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</si>
  <si>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</si>
  <si>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</si>
  <si>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</si>
  <si>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</si>
  <si>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</si>
  <si>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</si>
  <si>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</si>
  <si>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</si>
  <si>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</si>
  <si>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</si>
  <si>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</si>
  <si>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</si>
  <si>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</si>
  <si>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</si>
  <si>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</si>
  <si>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</si>
  <si>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</si>
  <si>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</si>
  <si>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</si>
  <si>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</si>
  <si>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</si>
  <si>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</si>
  <si>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</si>
  <si>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</si>
  <si>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</si>
  <si>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</si>
  <si>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</si>
  <si>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</si>
  <si>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</si>
  <si>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</si>
  <si>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</si>
  <si>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</si>
  <si>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</si>
  <si>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</si>
  <si>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</si>
  <si>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</si>
  <si>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</si>
  <si>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</si>
  <si>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</si>
  <si>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</si>
  <si>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</si>
  <si>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</si>
  <si>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</si>
  <si>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</si>
  <si>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</si>
  <si>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</si>
  <si>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</si>
  <si>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</si>
  <si>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</si>
  <si>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</si>
  <si>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</si>
  <si>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</si>
  <si>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</si>
  <si>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</si>
  <si>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</si>
  <si>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</si>
  <si>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</si>
  <si>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</si>
  <si>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</si>
  <si>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</si>
  <si>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</si>
  <si>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</si>
  <si>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</si>
  <si>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</si>
  <si>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</si>
  <si>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</si>
  <si>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</si>
  <si>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</si>
  <si>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</si>
  <si>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</si>
  <si>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</si>
  <si>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</si>
  <si>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</si>
  <si>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</si>
  <si>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</si>
  <si>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</si>
  <si>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</si>
  <si>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</si>
  <si>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</si>
  <si>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</si>
  <si>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</si>
  <si>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</si>
  <si>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</si>
  <si>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</si>
  <si>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</si>
  <si>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</si>
  <si>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</si>
  <si>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</si>
  <si>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</si>
  <si>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</si>
  <si>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</si>
  <si>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</si>
  <si>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</si>
  <si>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</si>
  <si>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</si>
  <si>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</si>
  <si>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</si>
  <si>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</si>
  <si>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</si>
  <si>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</si>
  <si>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</si>
  <si>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</si>
  <si>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</si>
  <si>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</si>
  <si>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</si>
  <si>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</si>
  <si>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</si>
  <si>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</si>
  <si>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</si>
  <si>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</si>
  <si>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</si>
  <si>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</si>
  <si>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</si>
  <si>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</si>
  <si>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</si>
  <si>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</si>
  <si>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</si>
  <si>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</si>
  <si>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</si>
  <si>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</si>
  <si>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</si>
  <si>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</si>
  <si>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</si>
  <si>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</si>
  <si>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</si>
  <si>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</si>
  <si>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</si>
  <si>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</si>
  <si>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</si>
  <si>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</si>
  <si>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</si>
  <si>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</si>
  <si>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</si>
  <si>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</si>
  <si>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</si>
  <si>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</si>
  <si>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</si>
  <si>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</si>
  <si>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</si>
  <si>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</si>
  <si>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</si>
  <si>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</si>
  <si>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</si>
  <si>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</si>
  <si>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</si>
  <si>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</si>
  <si>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</si>
  <si>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</si>
  <si>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</si>
  <si>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</si>
  <si>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</si>
  <si>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</si>
  <si>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</si>
  <si>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</si>
  <si>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</si>
  <si>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</si>
  <si>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</si>
  <si>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</si>
  <si>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</si>
  <si>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</si>
  <si>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</si>
  <si>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</si>
  <si>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</si>
  <si>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</si>
  <si>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</si>
  <si>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</si>
  <si>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</si>
  <si>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</si>
  <si>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</si>
  <si>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</si>
  <si>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</si>
  <si>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</si>
  <si>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</si>
  <si>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</si>
  <si>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</si>
  <si>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</si>
  <si>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</si>
  <si>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</si>
  <si>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</si>
  <si>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</si>
  <si>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</si>
  <si>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</si>
  <si>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</si>
  <si>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</si>
  <si>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</si>
  <si>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</si>
  <si>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</si>
  <si>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</si>
  <si>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</si>
  <si>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</si>
  <si>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</si>
  <si>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</si>
  <si>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</si>
  <si>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</si>
  <si>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</si>
  <si>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</si>
  <si>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</si>
  <si>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</si>
  <si>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</si>
  <si>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</si>
  <si>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</si>
  <si>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</si>
  <si>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</si>
  <si>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</si>
  <si>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</si>
  <si>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</si>
  <si>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</si>
  <si>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</si>
  <si>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</si>
  <si>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</si>
  <si>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</si>
  <si>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</si>
  <si>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</si>
  <si>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</si>
  <si>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</si>
  <si>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</si>
  <si>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</si>
  <si>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</si>
  <si>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</si>
  <si>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</si>
  <si>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</si>
  <si>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</si>
  <si>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</si>
  <si>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</si>
  <si>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</si>
  <si>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</si>
  <si>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</si>
  <si>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</si>
  <si>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</si>
  <si>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</si>
  <si>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</si>
  <si>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</si>
  <si>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</si>
  <si>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</si>
  <si>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</si>
  <si>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</si>
  <si>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</si>
  <si>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</si>
  <si>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</si>
  <si>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</si>
  <si>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</si>
  <si>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</si>
  <si>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</si>
  <si>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</si>
  <si>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</si>
  <si>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</si>
  <si>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</si>
  <si>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</si>
  <si>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</si>
  <si>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</si>
  <si>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</si>
  <si>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</si>
  <si>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</si>
  <si>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</si>
  <si>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</si>
  <si>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</si>
  <si>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</si>
  <si>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</si>
  <si>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</si>
  <si>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</si>
  <si>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</si>
  <si>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</si>
  <si>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</si>
  <si>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</si>
  <si>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</si>
  <si>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</si>
  <si>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</si>
  <si>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</si>
  <si>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</si>
  <si>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</si>
  <si>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</si>
  <si>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</si>
  <si>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</si>
  <si>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</si>
  <si>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</si>
  <si>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</si>
  <si>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</si>
  <si>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</si>
  <si>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</si>
  <si>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</si>
  <si>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</si>
  <si>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</si>
  <si>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</si>
  <si>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</si>
  <si>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</si>
  <si>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</si>
  <si>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</si>
  <si>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</si>
  <si>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</si>
  <si>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</si>
  <si>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</si>
  <si>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</si>
  <si>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</si>
  <si>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</si>
  <si>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</si>
  <si>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</si>
  <si>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</si>
  <si>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</si>
  <si>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</si>
  <si>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</si>
  <si>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</si>
  <si>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</si>
  <si>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</si>
  <si>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</si>
  <si>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</si>
  <si>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</si>
  <si>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</si>
  <si>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</si>
  <si>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</si>
  <si>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</si>
  <si>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</si>
  <si>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</si>
  <si>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</si>
  <si>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</si>
  <si>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</si>
  <si>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</si>
  <si>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</si>
  <si>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</si>
  <si>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</si>
  <si>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</si>
  <si>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</si>
  <si>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</si>
  <si>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</si>
  <si>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</si>
  <si>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</si>
  <si>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</si>
  <si>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</si>
  <si>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</si>
  <si>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</si>
  <si>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</si>
  <si>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</si>
  <si>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</si>
  <si>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</si>
  <si>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</si>
  <si>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</si>
  <si>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</si>
  <si>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</si>
  <si>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</si>
  <si>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</si>
  <si>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</si>
  <si>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</si>
  <si>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</si>
  <si>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</si>
  <si>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</si>
  <si>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</si>
  <si>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</si>
  <si>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</si>
  <si>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</si>
  <si>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</si>
  <si>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</si>
  <si>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</si>
  <si>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</si>
  <si>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</si>
  <si>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</si>
  <si>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</si>
  <si>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</si>
  <si>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</si>
  <si>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</si>
  <si>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</si>
  <si>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</si>
  <si>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</si>
  <si>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</si>
  <si>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</si>
  <si>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</si>
  <si>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</si>
  <si>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</si>
  <si>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</si>
  <si>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</si>
  <si>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</si>
  <si>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</si>
  <si>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</si>
  <si>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</si>
  <si>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</si>
  <si>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</si>
  <si>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</si>
  <si>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</si>
  <si>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</si>
  <si>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</si>
  <si>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</si>
  <si>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</si>
  <si>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</si>
  <si>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</si>
  <si>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</si>
  <si>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</si>
  <si>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</si>
  <si>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</si>
  <si>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</si>
  <si>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</si>
  <si>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</si>
  <si>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</si>
  <si>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</si>
  <si>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</si>
  <si>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</si>
  <si>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</si>
  <si>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</si>
  <si>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</si>
  <si>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</si>
  <si>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</si>
  <si>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</si>
  <si>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</si>
  <si>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</si>
  <si>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</si>
  <si>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</si>
  <si>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</si>
  <si>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</si>
  <si>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</si>
  <si>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</si>
  <si>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</si>
  <si>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</si>
  <si>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</si>
  <si>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</si>
  <si>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</si>
  <si>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</si>
  <si>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</si>
  <si>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</si>
  <si>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</si>
  <si>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</si>
  <si>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</si>
  <si>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</si>
  <si>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</si>
  <si>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</si>
  <si>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</si>
  <si>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</si>
  <si>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</si>
  <si>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</si>
  <si>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</si>
  <si>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</si>
  <si>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</si>
  <si>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</si>
  <si>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</si>
  <si>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</si>
  <si>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</si>
  <si>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</si>
  <si>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</si>
  <si>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</si>
  <si>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</si>
  <si>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</si>
  <si>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</si>
  <si>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</si>
  <si>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</si>
  <si>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</si>
  <si>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</si>
  <si>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</si>
  <si>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</si>
  <si>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</si>
  <si>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</si>
  <si>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</si>
  <si>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</si>
  <si>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</si>
  <si>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</si>
  <si>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</si>
  <si>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</si>
  <si>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</si>
  <si>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</si>
  <si>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</si>
  <si>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</si>
  <si>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</si>
  <si>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</si>
  <si>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</si>
  <si>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</si>
  <si>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</si>
  <si>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</si>
  <si>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</si>
  <si>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</si>
  <si>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</si>
  <si>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</si>
  <si>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</si>
  <si>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</si>
  <si>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</si>
  <si>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</si>
  <si>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</si>
  <si>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</si>
  <si>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</si>
  <si>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</si>
  <si>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</si>
  <si>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</si>
  <si>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</si>
  <si>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</si>
  <si>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</si>
  <si>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</si>
  <si>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</si>
  <si>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</si>
  <si>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</si>
  <si>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</si>
  <si>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</si>
  <si>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</si>
  <si>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</si>
  <si>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</si>
  <si>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</si>
  <si>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</si>
  <si>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</si>
  <si>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</si>
  <si>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</si>
  <si>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</si>
  <si>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</si>
  <si>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</si>
  <si>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</si>
  <si>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</si>
  <si>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</si>
  <si>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</si>
  <si>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</si>
  <si>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</si>
  <si>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</si>
  <si>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</si>
  <si>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</si>
  <si>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</si>
  <si>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</si>
  <si>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</si>
  <si>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</si>
  <si>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</si>
  <si>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</si>
  <si>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</si>
  <si>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</si>
  <si>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</si>
  <si>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</si>
  <si>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</si>
  <si>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</si>
  <si>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</si>
  <si>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</si>
  <si>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</si>
  <si>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</si>
  <si>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</si>
  <si>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</si>
  <si>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</si>
  <si>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</si>
  <si>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</si>
  <si>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</si>
  <si>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</si>
  <si>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</si>
  <si>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</si>
  <si>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</si>
  <si>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</si>
  <si>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</si>
  <si>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</si>
  <si>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</si>
  <si>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</si>
  <si>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</si>
  <si>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</si>
  <si>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</si>
  <si>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</si>
  <si>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</si>
  <si>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</si>
  <si>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</si>
  <si>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</si>
  <si>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</si>
  <si>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</si>
  <si>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</si>
  <si>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</si>
  <si>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</si>
  <si>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</si>
  <si>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</si>
  <si>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</si>
  <si>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</si>
  <si>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</si>
  <si>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</si>
  <si>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</si>
  <si>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</si>
  <si>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</si>
  <si>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</si>
  <si>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</si>
  <si>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</si>
  <si>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</si>
  <si>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</si>
  <si>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</si>
  <si>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</si>
  <si>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</si>
  <si>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</si>
  <si>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</si>
  <si>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</si>
  <si>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</si>
  <si>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</si>
  <si>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</si>
  <si>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</si>
  <si>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</si>
  <si>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</si>
  <si>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</si>
  <si>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</si>
  <si>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</si>
  <si>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</si>
  <si>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</si>
  <si>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</si>
  <si>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</si>
  <si>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</si>
  <si>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</si>
  <si>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</si>
  <si>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</si>
  <si>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</si>
  <si>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</si>
  <si>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</si>
  <si>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</si>
  <si>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</si>
  <si>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</si>
  <si>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</si>
  <si>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</si>
  <si>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</si>
  <si>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</si>
  <si>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</si>
  <si>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</si>
  <si>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</si>
  <si>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</si>
  <si>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</si>
  <si>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</si>
  <si>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</si>
  <si>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</si>
  <si>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</si>
  <si>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</si>
  <si>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</si>
  <si>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</si>
  <si>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</si>
  <si>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</si>
  <si>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</si>
  <si>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</si>
  <si>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</si>
  <si>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</si>
  <si>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</si>
  <si>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</si>
  <si>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</si>
  <si>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</si>
  <si>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</si>
  <si>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</si>
  <si>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</si>
  <si>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</si>
  <si>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</si>
  <si>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</si>
  <si>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</si>
  <si>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</si>
  <si>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</si>
  <si>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</si>
  <si>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</si>
  <si>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</si>
  <si>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</si>
  <si>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</si>
  <si>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</si>
  <si>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</si>
  <si>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</si>
  <si>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</si>
  <si>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</si>
  <si>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</si>
  <si>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</si>
  <si>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</si>
  <si>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</si>
  <si>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</si>
  <si>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</si>
  <si>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</si>
  <si>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</si>
  <si>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</si>
  <si>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</si>
  <si>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</si>
  <si>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</si>
  <si>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</si>
  <si>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</si>
  <si>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</si>
  <si>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</si>
  <si>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</si>
  <si>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</si>
  <si>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</si>
  <si>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</si>
  <si>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</si>
  <si>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</si>
  <si>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</si>
  <si>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</si>
  <si>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</si>
  <si>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</si>
  <si>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</si>
  <si>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</si>
  <si>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</si>
  <si>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</si>
  <si>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</si>
  <si>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</si>
  <si>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</si>
  <si>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</si>
  <si>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</si>
  <si>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</si>
  <si>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</si>
  <si>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</si>
  <si>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</si>
  <si>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</si>
  <si>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</si>
  <si>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</si>
  <si>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</si>
  <si>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</si>
  <si>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</si>
  <si>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</si>
  <si>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</si>
  <si>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</si>
  <si>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</si>
  <si>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</si>
  <si>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</si>
  <si>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</si>
  <si>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</si>
  <si>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</si>
  <si>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</si>
  <si>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</si>
  <si>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</si>
  <si>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</si>
  <si>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</si>
  <si>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</si>
  <si>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</si>
  <si>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</si>
  <si>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</si>
  <si>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</si>
  <si>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</si>
  <si>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</si>
  <si>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</si>
  <si>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</si>
  <si>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</si>
  <si>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</si>
  <si>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</si>
  <si>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</si>
  <si>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</si>
  <si>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</si>
  <si>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</si>
  <si>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</si>
  <si>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</si>
  <si>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</si>
  <si>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</si>
  <si>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</si>
  <si>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</si>
  <si>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</si>
  <si>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</si>
  <si>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</si>
  <si>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</si>
  <si>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</si>
  <si>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</si>
  <si>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</si>
  <si>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</si>
  <si>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</si>
  <si>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</si>
  <si>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</si>
  <si>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</si>
  <si>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</si>
  <si>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</si>
  <si>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</si>
  <si>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</si>
  <si>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</si>
  <si>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</si>
  <si>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</si>
  <si>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</si>
  <si>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</si>
  <si>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</si>
  <si>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</si>
  <si>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</si>
  <si>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</si>
  <si>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</si>
  <si>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</si>
  <si>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</si>
  <si>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</si>
  <si>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</si>
  <si>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</si>
  <si>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</si>
  <si>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</si>
  <si>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</si>
  <si>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</si>
  <si>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</si>
  <si>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</si>
  <si>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</si>
  <si>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</si>
  <si>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</si>
  <si>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</si>
  <si>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</si>
  <si>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</si>
  <si>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</si>
  <si>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</si>
  <si>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</si>
  <si>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</si>
  <si>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</si>
  <si>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</si>
  <si>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</si>
  <si>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</si>
  <si>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</si>
  <si>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</si>
  <si>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</si>
  <si>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</si>
  <si>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</si>
  <si>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</si>
  <si>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</si>
  <si>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</si>
  <si>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</si>
  <si>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</si>
  <si>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</si>
  <si>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</si>
  <si>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</si>
  <si>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</si>
  <si>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</si>
  <si>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</si>
  <si>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</si>
  <si>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</si>
  <si>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</si>
  <si>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</si>
  <si>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</si>
  <si>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</si>
  <si>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</si>
  <si>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</si>
  <si>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</si>
  <si>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</si>
  <si>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</si>
  <si>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</si>
  <si>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</si>
  <si>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</si>
  <si>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</si>
  <si>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</si>
  <si>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</si>
  <si>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</si>
  <si>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</si>
  <si>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</si>
  <si>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</si>
  <si>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</si>
  <si>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</si>
  <si>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</si>
  <si>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</si>
  <si>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</si>
  <si>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</si>
  <si>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</si>
  <si>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</si>
  <si>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</si>
  <si>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</si>
  <si>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</si>
  <si>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</si>
  <si>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</si>
  <si>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</si>
  <si>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</si>
  <si>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</si>
  <si>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</si>
  <si>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</si>
  <si>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</si>
  <si>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</si>
  <si>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</si>
  <si>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</si>
  <si>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</si>
  <si>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</si>
  <si>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</si>
  <si>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</si>
  <si>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</si>
  <si>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</si>
  <si>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</si>
  <si>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</si>
  <si>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</si>
  <si>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</si>
  <si>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</si>
  <si>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</si>
  <si>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</si>
  <si>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</si>
  <si>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</si>
  <si>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</si>
  <si>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</si>
  <si>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</si>
  <si>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</si>
  <si>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</si>
  <si>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</si>
  <si>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</si>
  <si>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</si>
  <si>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</si>
  <si>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</si>
  <si>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</si>
  <si>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</si>
  <si>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</si>
  <si>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</si>
  <si>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</si>
  <si>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</si>
  <si>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</si>
  <si>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</si>
  <si>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</si>
  <si>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</si>
  <si>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</si>
  <si>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</si>
  <si>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</si>
  <si>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</si>
  <si>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</si>
  <si>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</si>
  <si>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</si>
  <si>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</si>
  <si>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</si>
  <si>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</si>
  <si>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</si>
  <si>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</si>
  <si>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</si>
  <si>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</si>
  <si>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</si>
  <si>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</si>
  <si>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</si>
  <si>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</si>
  <si>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</si>
  <si>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</si>
  <si>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</si>
  <si>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</si>
  <si>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</si>
  <si>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</si>
  <si>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</si>
  <si>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</si>
  <si>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</si>
  <si>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</si>
  <si>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</si>
  <si>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</si>
  <si>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</si>
  <si>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</si>
  <si>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</si>
  <si>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</si>
  <si>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</si>
  <si>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</si>
  <si>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</si>
  <si>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</si>
  <si>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</si>
  <si>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</si>
  <si>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</si>
  <si>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</si>
  <si>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</si>
  <si>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</si>
  <si>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</si>
  <si>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</si>
  <si>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</si>
  <si>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</si>
  <si>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</si>
  <si>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</si>
  <si>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</si>
  <si>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</si>
  <si>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</si>
  <si>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</si>
  <si>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</si>
  <si>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</si>
  <si>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</si>
  <si>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</si>
  <si>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</si>
  <si>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</si>
  <si>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</si>
  <si>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</si>
  <si>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</si>
  <si>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</si>
  <si>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</si>
  <si>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</si>
  <si>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</si>
  <si>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</si>
  <si>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</si>
  <si>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</si>
  <si>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</si>
  <si>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</si>
  <si>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</si>
  <si>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</si>
  <si>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</si>
  <si>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</si>
  <si>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</si>
  <si>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</si>
  <si>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</si>
  <si>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</si>
  <si>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</si>
  <si>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</si>
  <si>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</si>
  <si>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</si>
  <si>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</si>
  <si>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</si>
  <si>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</si>
  <si>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</si>
  <si>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</si>
  <si>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</si>
  <si>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</si>
  <si>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</si>
  <si>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</si>
  <si>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</si>
  <si>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</si>
  <si>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</si>
  <si>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</si>
  <si>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</si>
  <si>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</si>
  <si>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</si>
  <si>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</si>
  <si>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</si>
  <si>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</si>
  <si>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</si>
  <si>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</si>
  <si>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</si>
  <si>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</si>
  <si>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</si>
  <si>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</si>
  <si>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</si>
  <si>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</si>
  <si>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</si>
  <si>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</si>
  <si>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</si>
  <si>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</si>
  <si>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</si>
  <si>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</si>
  <si>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</si>
  <si>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</si>
  <si>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</si>
  <si>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</si>
  <si>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</si>
  <si>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</si>
  <si>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</si>
  <si>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</si>
  <si>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</si>
  <si>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</si>
  <si>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</si>
  <si>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</si>
  <si>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</si>
  <si>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</si>
  <si>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</si>
  <si>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</si>
  <si>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</si>
  <si>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</si>
  <si>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</si>
  <si>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</si>
  <si>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</si>
  <si>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</si>
  <si>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</si>
  <si>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</si>
  <si>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</si>
  <si>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</si>
  <si>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</si>
  <si>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</si>
  <si>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</si>
  <si>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</si>
  <si>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</si>
  <si>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</si>
  <si>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</si>
  <si>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</si>
  <si>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</si>
  <si>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</si>
  <si>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</si>
  <si>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</si>
  <si>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</si>
  <si>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</si>
  <si>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</si>
  <si>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</si>
  <si>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</si>
  <si>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</si>
  <si>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</si>
  <si>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</si>
  <si>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</si>
  <si>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</si>
  <si>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</si>
  <si>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</si>
  <si>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</si>
  <si>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</si>
  <si>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</si>
  <si>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</si>
  <si>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</si>
  <si>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</si>
  <si>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</si>
  <si>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</si>
  <si>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</si>
  <si>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</si>
  <si>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</si>
  <si>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</si>
  <si>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</si>
  <si>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</si>
  <si>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</si>
  <si>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</si>
  <si>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</si>
  <si>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</si>
  <si>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</si>
  <si>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</si>
  <si>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</si>
  <si>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</si>
  <si>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</si>
  <si>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</si>
  <si>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</si>
  <si>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</si>
  <si>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</si>
  <si>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</si>
  <si>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</si>
  <si>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</si>
  <si>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</si>
  <si>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</si>
  <si>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</si>
  <si>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</si>
  <si>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</si>
  <si>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</si>
  <si>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</si>
  <si>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</si>
  <si>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</si>
  <si>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</si>
  <si>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</si>
  <si>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</si>
  <si>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</si>
  <si>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</si>
  <si>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</si>
  <si>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</si>
  <si>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</si>
  <si>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</si>
  <si>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</si>
  <si>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</si>
  <si>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</si>
  <si>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</si>
  <si>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</si>
  <si>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</si>
  <si>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</si>
  <si>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</si>
  <si>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</si>
  <si>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</si>
  <si>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</si>
  <si>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</si>
  <si>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</si>
  <si>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</si>
  <si>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</si>
  <si>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</si>
  <si>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</si>
  <si>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</si>
  <si>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</si>
  <si>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</si>
  <si>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</si>
  <si>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</si>
  <si>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</si>
  <si>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</si>
  <si>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</si>
  <si>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</si>
  <si>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</si>
  <si>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</si>
  <si>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</si>
  <si>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</si>
  <si>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</si>
  <si>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</si>
  <si>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</si>
  <si>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</si>
  <si>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</si>
  <si>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</si>
  <si>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</si>
  <si>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</si>
  <si>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</si>
  <si>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</si>
  <si>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</si>
  <si>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</si>
  <si>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</si>
  <si>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</si>
  <si>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</si>
  <si>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</si>
  <si>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</si>
  <si>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</si>
  <si>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</si>
  <si>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</si>
  <si>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</si>
  <si>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</si>
  <si>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</si>
  <si>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</si>
  <si>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</si>
  <si>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</si>
  <si>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</si>
  <si>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</si>
  <si>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</si>
  <si>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</si>
  <si>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</si>
  <si>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</si>
  <si>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</si>
  <si>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</si>
  <si>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</si>
  <si>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</si>
  <si>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</si>
  <si>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</si>
  <si>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</si>
  <si>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</si>
  <si>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</si>
  <si>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</si>
  <si>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</si>
  <si>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</si>
  <si>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</si>
  <si>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</si>
  <si>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</si>
  <si>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</si>
  <si>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</si>
  <si>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</si>
  <si>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</si>
  <si>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</si>
  <si>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</si>
  <si>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</si>
  <si>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</si>
  <si>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</si>
  <si>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</si>
  <si>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</si>
  <si>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</si>
  <si>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</si>
  <si>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</si>
  <si>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</si>
  <si>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</si>
  <si>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</si>
  <si>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</si>
  <si>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</si>
  <si>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</si>
  <si>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</si>
  <si>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</si>
  <si>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</si>
  <si>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</si>
  <si>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</si>
  <si>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</si>
  <si>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</si>
  <si>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</si>
  <si>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</si>
  <si>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</si>
  <si>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</si>
  <si>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</si>
  <si>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</si>
  <si>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</si>
  <si>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</si>
  <si>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</si>
  <si>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</si>
  <si>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</si>
  <si>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</si>
  <si>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</si>
  <si>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</si>
  <si>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</si>
  <si>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</si>
  <si>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</si>
  <si>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</si>
  <si>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</si>
  <si>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</si>
  <si>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</si>
  <si>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</si>
  <si>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</si>
  <si>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</si>
  <si>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</si>
  <si>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</si>
  <si>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</si>
  <si>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</si>
  <si>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</si>
  <si>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</si>
  <si>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</si>
  <si>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</si>
  <si>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</si>
  <si>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</si>
  <si>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</si>
  <si>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</si>
  <si>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</si>
  <si>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</si>
  <si>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</si>
  <si>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</si>
  <si>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</si>
  <si>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</si>
  <si>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</si>
  <si>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</si>
  <si>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</si>
  <si>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</si>
  <si>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</si>
  <si>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</si>
  <si>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</si>
  <si>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</si>
  <si>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</si>
  <si>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</si>
  <si>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</si>
  <si>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</si>
  <si>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</si>
  <si>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</si>
  <si>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</si>
  <si>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</si>
  <si>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</si>
  <si>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</si>
  <si>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</si>
  <si>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</si>
  <si>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</si>
  <si>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</si>
  <si>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</si>
  <si>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</si>
  <si>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</si>
  <si>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</si>
  <si>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</si>
  <si>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</si>
  <si>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</si>
  <si>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</si>
  <si>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</si>
  <si>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</si>
  <si>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</si>
  <si>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</si>
  <si>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</si>
  <si>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</si>
  <si>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</si>
  <si>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</si>
  <si>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</si>
  <si>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</si>
  <si>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</si>
  <si>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</si>
  <si>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</si>
  <si>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</si>
  <si>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</si>
  <si>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</si>
  <si>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</si>
  <si>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</si>
  <si>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</si>
  <si>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</si>
  <si>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</si>
  <si>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</si>
  <si>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</si>
  <si>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</si>
  <si>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</si>
  <si>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</si>
  <si>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</si>
  <si>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</si>
  <si>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</si>
  <si>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</si>
  <si>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</si>
  <si>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</si>
  <si>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</si>
  <si>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</si>
  <si>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</si>
  <si>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</si>
  <si>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</si>
  <si>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</si>
  <si>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</si>
  <si>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</si>
  <si>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</si>
  <si>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</si>
  <si>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</si>
  <si>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</si>
  <si>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</si>
  <si>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</si>
  <si>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</si>
  <si>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</si>
  <si>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</si>
  <si>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</si>
  <si>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</si>
  <si>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</si>
  <si>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</si>
  <si>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</si>
  <si>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</si>
  <si>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</si>
  <si>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</si>
  <si>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</si>
  <si>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</si>
  <si>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</si>
  <si>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</si>
  <si>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</si>
  <si>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</si>
  <si>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</si>
  <si>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</si>
  <si>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</si>
  <si>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</si>
  <si>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</si>
  <si>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</si>
  <si>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</si>
  <si>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</si>
  <si>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</si>
  <si>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</si>
  <si>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</si>
  <si>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</si>
  <si>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</si>
  <si>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</si>
  <si>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</si>
  <si>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</si>
  <si>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</si>
  <si>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</si>
  <si>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</si>
  <si>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</si>
  <si>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</si>
  <si>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</si>
  <si>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</si>
  <si>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</si>
  <si>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</si>
  <si>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</si>
  <si>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</si>
  <si>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</si>
  <si>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</si>
  <si>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</si>
  <si>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</si>
  <si>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</si>
  <si>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</si>
  <si>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</si>
  <si>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</si>
  <si>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</si>
  <si>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</si>
  <si>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</si>
  <si>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</si>
  <si>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</si>
  <si>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</si>
  <si>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</si>
  <si>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</si>
  <si>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</si>
  <si>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</si>
  <si>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</si>
  <si>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</si>
  <si>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</si>
  <si>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</si>
  <si>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</si>
  <si>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</si>
  <si>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</si>
  <si>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</si>
  <si>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</si>
  <si>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</si>
  <si>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</si>
  <si>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</si>
  <si>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</si>
  <si>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</si>
  <si>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</si>
  <si>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</si>
  <si>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</si>
  <si>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</si>
  <si>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</si>
  <si>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</si>
  <si>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</si>
  <si>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</si>
  <si>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</si>
  <si>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</si>
  <si>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</si>
  <si>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</si>
  <si>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</si>
  <si>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</si>
  <si>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</si>
  <si>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</si>
  <si>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</si>
  <si>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</si>
  <si>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</si>
  <si>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</si>
  <si>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</si>
  <si>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</si>
  <si>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</si>
  <si>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</si>
  <si>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</si>
  <si>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</si>
  <si>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</si>
  <si>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</si>
  <si>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</si>
  <si>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</si>
  <si>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</si>
  <si>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</si>
  <si>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</si>
  <si>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</si>
  <si>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</si>
  <si>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</si>
  <si>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</si>
  <si>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</si>
  <si>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</si>
  <si>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</si>
  <si>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</si>
  <si>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</si>
  <si>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</si>
  <si>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</si>
  <si>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</si>
  <si>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</si>
  <si>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</si>
  <si>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</si>
  <si>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</si>
  <si>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</si>
  <si>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</si>
  <si>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</si>
  <si>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</si>
  <si>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</si>
  <si>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</si>
  <si>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</si>
  <si>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</si>
  <si>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</si>
  <si>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</si>
  <si>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</si>
  <si>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</si>
  <si>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</si>
  <si>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</si>
  <si>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</si>
  <si>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</si>
  <si>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</si>
  <si>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</si>
  <si>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</si>
  <si>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</si>
  <si>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</si>
  <si>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</si>
  <si>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</si>
  <si>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</si>
  <si>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</si>
  <si>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</si>
  <si>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</si>
  <si>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</si>
  <si>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</si>
  <si>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</si>
  <si>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</si>
  <si>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</si>
  <si>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</si>
  <si>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</si>
  <si>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</si>
  <si>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</si>
  <si>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</si>
  <si>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</si>
  <si>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</si>
  <si>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</si>
  <si>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</si>
  <si>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</si>
  <si>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</si>
  <si>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</si>
  <si>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</si>
  <si>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</si>
  <si>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</si>
  <si>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</si>
  <si>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</si>
  <si>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</si>
  <si>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</si>
  <si>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</si>
  <si>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</si>
  <si>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</si>
  <si>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</si>
  <si>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</si>
  <si>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</si>
  <si>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</si>
  <si>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</si>
  <si>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</si>
  <si>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</si>
  <si>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</si>
  <si>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</si>
  <si>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</si>
  <si>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</si>
  <si>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</si>
  <si>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</si>
  <si>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</si>
  <si>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</si>
  <si>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</si>
  <si>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</si>
  <si>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</si>
  <si>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</si>
  <si>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</si>
  <si>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</si>
  <si>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</si>
  <si>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</si>
  <si>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</si>
  <si>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</si>
  <si>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</si>
  <si>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</si>
  <si>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</si>
  <si>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</si>
  <si>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</si>
  <si>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</si>
  <si>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</si>
  <si>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</si>
  <si>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</si>
  <si>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</si>
  <si>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</si>
  <si>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</si>
  <si>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</si>
  <si>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</si>
  <si>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</si>
  <si>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</si>
  <si>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</si>
  <si>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</si>
  <si>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</si>
  <si>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</si>
  <si>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</si>
  <si>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</si>
  <si>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</si>
  <si>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</si>
  <si>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</si>
  <si>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</si>
  <si>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</si>
  <si>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</si>
  <si>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</si>
  <si>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</si>
  <si>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</si>
  <si>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</si>
  <si>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</si>
  <si>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</si>
  <si>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</si>
  <si>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</si>
  <si>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</si>
  <si>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</si>
  <si>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</si>
  <si>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</si>
  <si>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</si>
  <si>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</si>
  <si>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</si>
  <si>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</si>
  <si>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</si>
  <si>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</si>
  <si>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</si>
  <si>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</si>
  <si>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</si>
  <si>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</si>
  <si>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</si>
  <si>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</si>
  <si>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</si>
  <si>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</si>
  <si>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</si>
  <si>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</si>
  <si>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</si>
  <si>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</si>
  <si>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</si>
  <si>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</si>
  <si>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</si>
  <si>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</si>
  <si>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</si>
  <si>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</si>
  <si>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</si>
  <si>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</si>
  <si>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</si>
  <si>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</si>
  <si>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</si>
  <si>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</si>
  <si>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</si>
  <si>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</si>
  <si>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</si>
  <si>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</si>
  <si>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</si>
  <si>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</si>
  <si>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</si>
  <si>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</si>
  <si>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</si>
  <si>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</si>
  <si>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</si>
  <si>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</si>
  <si>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</si>
  <si>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</si>
  <si>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</si>
  <si>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</si>
  <si>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</si>
  <si>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</si>
  <si>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</si>
  <si>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</si>
  <si>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</si>
  <si>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</si>
  <si>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</si>
  <si>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</si>
  <si>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</si>
  <si>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</si>
  <si>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</si>
  <si>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</si>
  <si>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</si>
  <si>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</si>
  <si>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</si>
  <si>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</si>
  <si>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</si>
  <si>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</si>
  <si>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</si>
  <si>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</si>
  <si>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</si>
  <si>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</si>
  <si>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</si>
  <si>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</si>
  <si>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</si>
  <si>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</si>
  <si>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</si>
  <si>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</si>
  <si>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</si>
  <si>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</si>
  <si>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</si>
  <si>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</si>
  <si>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</si>
  <si>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</si>
  <si>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</si>
  <si>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</si>
  <si>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</si>
  <si>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</si>
  <si>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</si>
  <si>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</si>
  <si>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</si>
  <si>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</si>
  <si>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</si>
  <si>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</si>
  <si>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</si>
  <si>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</si>
  <si>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</si>
  <si>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</si>
  <si>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</si>
  <si>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</si>
  <si>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</si>
  <si>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</si>
  <si>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</si>
  <si>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</si>
  <si>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</si>
  <si>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</si>
  <si>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</si>
  <si>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</si>
  <si>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</si>
  <si>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</si>
  <si>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</si>
  <si>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</si>
  <si>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</si>
  <si>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</si>
  <si>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</si>
  <si>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</si>
  <si>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</si>
  <si>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</si>
  <si>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</si>
  <si>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</si>
  <si>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</si>
  <si>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</si>
  <si>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</si>
  <si>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</si>
  <si>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</si>
  <si>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</si>
  <si>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</si>
  <si>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</si>
  <si>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</si>
  <si>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</si>
  <si>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</si>
  <si>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</si>
  <si>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</si>
  <si>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</si>
  <si>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</si>
  <si>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</si>
  <si>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</si>
  <si>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</si>
  <si>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</si>
  <si>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</si>
  <si>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</si>
  <si>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</si>
  <si>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</si>
  <si>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</si>
  <si>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</si>
  <si>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</si>
  <si>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</si>
  <si>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</si>
  <si>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</si>
  <si>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</si>
  <si>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</si>
  <si>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</si>
  <si>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</si>
  <si>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</si>
  <si>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</si>
  <si>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</si>
  <si>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</si>
  <si>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</si>
  <si>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</si>
  <si>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</si>
  <si>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</si>
  <si>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</si>
  <si>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</si>
  <si>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</si>
  <si>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</si>
  <si>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</si>
  <si>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</si>
  <si>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</si>
  <si>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</si>
  <si>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</si>
  <si>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</si>
  <si>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</si>
  <si>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</si>
  <si>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</si>
  <si>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</si>
  <si>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</si>
  <si>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</si>
  <si>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</si>
  <si>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</si>
  <si>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</si>
  <si>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</si>
  <si>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</si>
  <si>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</si>
  <si>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</si>
  <si>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</si>
  <si>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</si>
  <si>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</si>
  <si>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</si>
  <si>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</si>
  <si>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</si>
  <si>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</si>
  <si>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</si>
  <si>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</si>
  <si>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</si>
  <si>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</si>
  <si>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</si>
  <si>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</si>
  <si>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</si>
  <si>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</si>
  <si>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</si>
  <si>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</si>
  <si>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</si>
  <si>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</si>
  <si>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</si>
  <si>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</si>
  <si>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</si>
  <si>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</si>
  <si>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</si>
  <si>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</si>
  <si>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</si>
  <si>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</si>
  <si>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</si>
  <si>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</si>
  <si>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</si>
  <si>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</si>
  <si>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</si>
  <si>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</si>
  <si>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</si>
  <si>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</si>
  <si>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</si>
  <si>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</si>
  <si>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</si>
  <si>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</si>
  <si>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</si>
  <si>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</si>
  <si>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</si>
  <si>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</si>
  <si>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</si>
  <si>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</si>
  <si>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</si>
  <si>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</si>
  <si>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</si>
  <si>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</si>
  <si>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</si>
  <si>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</si>
  <si>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</si>
  <si>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</si>
  <si>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</si>
  <si>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</si>
  <si>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</si>
  <si>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</si>
  <si>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</si>
  <si>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</si>
  <si>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</si>
  <si>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</si>
  <si>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</si>
  <si>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</si>
  <si>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</si>
  <si>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</si>
  <si>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</si>
  <si>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</si>
  <si>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</si>
  <si>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</si>
  <si>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</si>
  <si>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</si>
  <si>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</si>
  <si>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</si>
  <si>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</si>
  <si>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</si>
  <si>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</si>
  <si>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</si>
  <si>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</si>
  <si>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</si>
  <si>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</si>
  <si>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</si>
  <si>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</si>
  <si>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</si>
  <si>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</si>
  <si>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</si>
  <si>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</si>
  <si>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</si>
  <si>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</si>
  <si>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</si>
  <si>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</si>
  <si>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</si>
  <si>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</si>
  <si>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</si>
  <si>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</si>
  <si>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</si>
  <si>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</si>
  <si>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</si>
  <si>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</si>
  <si>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</si>
  <si>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</si>
  <si>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</si>
  <si>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</si>
  <si>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</si>
  <si>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</si>
  <si>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</si>
  <si>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</si>
  <si>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</si>
  <si>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</si>
  <si>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</si>
  <si>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</si>
  <si>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</si>
  <si>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</si>
  <si>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</si>
  <si>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</si>
  <si>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</si>
  <si>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</si>
  <si>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</si>
  <si>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</si>
  <si>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</si>
  <si>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</si>
  <si>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</si>
  <si>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</si>
  <si>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</si>
  <si>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</si>
  <si>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</si>
  <si>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</si>
  <si>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</si>
  <si>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</si>
  <si>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</si>
  <si>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</si>
  <si>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</si>
  <si>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</si>
  <si>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</si>
  <si>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</si>
  <si>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</si>
  <si>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</si>
  <si>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</si>
  <si>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</si>
  <si>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</si>
  <si>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</si>
  <si>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</si>
  <si>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</si>
  <si>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</si>
  <si>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</si>
  <si>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</si>
  <si>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</si>
  <si>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</si>
  <si>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</si>
  <si>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</si>
  <si>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</si>
  <si>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</si>
  <si>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</si>
  <si>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</si>
  <si>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</si>
  <si>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</si>
  <si>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</si>
  <si>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</si>
  <si>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</si>
  <si>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</si>
  <si>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</si>
  <si>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</si>
  <si>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</si>
  <si>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</si>
  <si>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</si>
  <si>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</si>
  <si>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</si>
  <si>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</si>
  <si>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</si>
  <si>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</si>
  <si>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</si>
  <si>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</si>
  <si>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</si>
  <si>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</si>
  <si>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</si>
  <si>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</si>
  <si>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</si>
  <si>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</si>
  <si>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</si>
  <si>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</si>
  <si>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</si>
  <si>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</si>
  <si>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</si>
  <si>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</si>
  <si>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</si>
  <si>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</si>
  <si>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</si>
  <si>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</si>
  <si>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</si>
  <si>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</si>
  <si>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</si>
  <si>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</si>
  <si>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</si>
  <si>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</si>
  <si>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</si>
  <si>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</si>
  <si>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</si>
  <si>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</si>
  <si>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</si>
  <si>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</si>
  <si>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</si>
  <si>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</si>
  <si>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</si>
  <si>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</si>
  <si>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</si>
  <si>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</si>
  <si>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</si>
  <si>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</si>
  <si>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</si>
  <si>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</si>
  <si>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</si>
  <si>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</si>
  <si>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</si>
  <si>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</si>
  <si>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</si>
  <si>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</si>
  <si>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</si>
  <si>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</si>
  <si>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</si>
  <si>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</si>
  <si>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</si>
  <si>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</si>
  <si>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</si>
  <si>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</si>
  <si>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</si>
  <si>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</si>
  <si>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</si>
  <si>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</si>
  <si>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</si>
  <si>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</si>
  <si>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</si>
  <si>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</si>
  <si>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</si>
  <si>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</si>
  <si>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</si>
  <si>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</si>
  <si>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</si>
  <si>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</si>
  <si>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</si>
  <si>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</si>
  <si>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</si>
  <si>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</si>
  <si>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</si>
  <si>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</si>
  <si>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</si>
  <si>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</si>
  <si>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</si>
  <si>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</si>
  <si>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</si>
  <si>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</si>
  <si>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</si>
  <si>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</si>
  <si>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</si>
  <si>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</si>
  <si>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</si>
  <si>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</si>
  <si>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</si>
  <si>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</si>
  <si>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</si>
  <si>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</si>
  <si>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</si>
  <si>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</si>
  <si>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</si>
  <si>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</si>
  <si>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</si>
  <si>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</si>
  <si>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</si>
  <si>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</si>
  <si>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</si>
  <si>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</si>
  <si>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</si>
  <si>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</si>
  <si>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</si>
  <si>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</si>
  <si>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</si>
  <si>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</si>
  <si>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</si>
  <si>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</si>
  <si>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</si>
  <si>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</si>
  <si>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</si>
  <si>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</si>
  <si>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</si>
  <si>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</si>
  <si>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</si>
  <si>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</si>
  <si>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</si>
  <si>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</si>
  <si>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</si>
  <si>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</si>
  <si>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</si>
  <si>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</si>
  <si>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</si>
  <si>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</si>
  <si>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</si>
  <si>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</si>
  <si>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</si>
  <si>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</si>
  <si>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</si>
  <si>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</si>
  <si>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</si>
  <si>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</si>
  <si>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</si>
  <si>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</si>
  <si>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</si>
  <si>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</si>
  <si>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</si>
  <si>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</si>
  <si>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</si>
  <si>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</si>
  <si>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</si>
  <si>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</si>
  <si>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</si>
  <si>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</si>
  <si>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</si>
  <si>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</si>
  <si>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</si>
  <si>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</si>
  <si>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</si>
  <si>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</si>
  <si>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</si>
  <si>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</si>
  <si>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</si>
  <si>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</si>
  <si>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</si>
  <si>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</si>
  <si>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</si>
  <si>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</si>
  <si>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</si>
  <si>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</si>
  <si>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</si>
  <si>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</si>
  <si>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</si>
  <si>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</si>
  <si>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</si>
  <si>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</si>
  <si>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</si>
  <si>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</si>
  <si>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</si>
  <si>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</si>
  <si>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</si>
  <si>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</si>
  <si>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</si>
  <si>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</si>
  <si>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</si>
  <si>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</si>
  <si>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</si>
  <si>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</si>
  <si>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</si>
  <si>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</si>
  <si>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</si>
  <si>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</si>
  <si>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</si>
  <si>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</si>
  <si>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</si>
  <si>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</si>
  <si>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</si>
  <si>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</si>
  <si>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</si>
  <si>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</si>
  <si>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</si>
  <si>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</si>
  <si>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</si>
  <si>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</si>
  <si>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</si>
  <si>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</si>
  <si>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</si>
  <si>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</si>
  <si>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</si>
  <si>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</si>
  <si>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</si>
  <si>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</si>
  <si>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</si>
  <si>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</si>
  <si>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</si>
  <si>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</si>
  <si>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</si>
  <si>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</si>
  <si>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</si>
  <si>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</si>
  <si>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</si>
  <si>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</si>
  <si>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</si>
  <si>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</si>
  <si>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</si>
  <si>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</si>
  <si>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</si>
  <si>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</si>
  <si>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</si>
  <si>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</si>
  <si>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</si>
  <si>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</si>
  <si>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</si>
  <si>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</si>
  <si>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</si>
  <si>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</si>
  <si>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</si>
  <si>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</si>
  <si>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</si>
  <si>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</si>
  <si>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</si>
  <si>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</si>
  <si>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</si>
  <si>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</si>
  <si>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</si>
  <si>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</si>
  <si>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</si>
  <si>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</si>
  <si>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</si>
  <si>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</si>
  <si>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</si>
  <si>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</si>
  <si>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</si>
  <si>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</si>
  <si>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</si>
  <si>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</si>
  <si>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</si>
  <si>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</si>
  <si>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</si>
  <si>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</si>
  <si>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</si>
  <si>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</si>
  <si>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</si>
  <si>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</si>
  <si>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</si>
  <si>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</si>
  <si>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</si>
  <si>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</si>
  <si>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</si>
  <si>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</si>
  <si>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</si>
  <si>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</si>
  <si>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</si>
  <si>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</si>
  <si>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</si>
  <si>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</si>
  <si>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</si>
  <si>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</si>
  <si>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</si>
  <si>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</si>
  <si>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</si>
  <si>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</si>
  <si>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</si>
  <si>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</si>
  <si>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</si>
  <si>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</si>
  <si>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</si>
  <si>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</si>
  <si>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</si>
  <si>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</si>
  <si>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</si>
  <si>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</si>
  <si>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</si>
  <si>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</si>
  <si>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</si>
  <si>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</si>
  <si>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</si>
  <si>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</si>
  <si>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</si>
  <si>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</si>
  <si>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</si>
  <si>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</si>
  <si>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</si>
  <si>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</si>
  <si>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</si>
  <si>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</si>
  <si>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</si>
  <si>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</si>
  <si>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</si>
  <si>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</si>
  <si>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</si>
  <si>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</si>
  <si>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</si>
  <si>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</si>
  <si>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</si>
  <si>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</si>
  <si>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</si>
  <si>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</si>
  <si>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</si>
  <si>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</si>
  <si>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</si>
  <si>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</si>
  <si>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</si>
  <si>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</si>
  <si>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</si>
  <si>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</si>
  <si>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</si>
  <si>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</si>
  <si>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</si>
  <si>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</si>
  <si>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</si>
  <si>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</si>
  <si>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</si>
  <si>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</si>
  <si>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</si>
  <si>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</si>
  <si>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</si>
  <si>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</si>
  <si>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</si>
  <si>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</si>
  <si>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</si>
  <si>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</si>
  <si>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</si>
  <si>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</si>
  <si>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</si>
  <si>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</si>
  <si>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</si>
  <si>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</si>
  <si>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</si>
  <si>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</si>
  <si>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</si>
  <si>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</si>
  <si>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</si>
  <si>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</si>
  <si>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</si>
  <si>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</si>
  <si>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</si>
  <si>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</si>
  <si>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</si>
  <si>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</si>
  <si>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</si>
  <si>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</si>
  <si>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</si>
  <si>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</si>
  <si>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</si>
  <si>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</si>
  <si>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</si>
  <si>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</si>
  <si>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</si>
  <si>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</si>
  <si>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</si>
  <si>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</si>
  <si>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</si>
  <si>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</si>
  <si>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</si>
  <si>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</si>
  <si>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</si>
  <si>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</si>
  <si>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</si>
  <si>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</si>
  <si>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</si>
  <si>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</si>
  <si>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</si>
  <si>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</si>
  <si>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</si>
  <si>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</si>
  <si>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</si>
  <si>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</si>
  <si>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</si>
  <si>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</si>
  <si>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</si>
  <si>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</si>
  <si>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</si>
  <si>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</si>
  <si>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</si>
  <si>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</si>
  <si>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</si>
  <si>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</si>
  <si>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</si>
  <si>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</si>
  <si>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</si>
  <si>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</si>
  <si>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</si>
  <si>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</si>
  <si>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</si>
  <si>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</si>
  <si>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</si>
  <si>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</si>
  <si>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</si>
  <si>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</si>
  <si>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</si>
  <si>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</si>
  <si>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</si>
  <si>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</si>
  <si>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</si>
  <si>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</si>
  <si>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</si>
  <si>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</si>
  <si>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</si>
  <si>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</si>
  <si>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</si>
  <si>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</si>
  <si>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</si>
  <si>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</si>
  <si>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</si>
  <si>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</si>
  <si>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</si>
  <si>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</si>
  <si>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</si>
  <si>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</si>
  <si>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</si>
  <si>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</si>
  <si>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</si>
  <si>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</si>
  <si>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</si>
  <si>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</si>
  <si>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</si>
  <si>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</si>
  <si>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</si>
  <si>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</si>
  <si>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</si>
  <si>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</si>
  <si>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</si>
  <si>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</si>
  <si>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</si>
  <si>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</si>
  <si>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</si>
  <si>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</si>
  <si>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</si>
  <si>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</si>
  <si>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</si>
  <si>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</si>
  <si>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</si>
  <si>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</si>
  <si>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</si>
  <si>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</si>
  <si>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</si>
  <si>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</si>
  <si>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</si>
  <si>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</si>
  <si>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</si>
  <si>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</si>
  <si>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</si>
  <si>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</si>
  <si>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</si>
  <si>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</si>
  <si>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</si>
  <si>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</si>
  <si>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</si>
  <si>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</si>
  <si>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</si>
  <si>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</si>
  <si>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</si>
  <si>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</si>
  <si>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</si>
  <si>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</si>
  <si>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</si>
  <si>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</si>
  <si>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</si>
  <si>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</si>
  <si>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</si>
  <si>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</si>
  <si>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</si>
  <si>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</si>
  <si>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</si>
  <si>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</si>
  <si>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</si>
  <si>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</si>
  <si>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</si>
  <si>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</si>
  <si>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</si>
  <si>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</si>
  <si>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</si>
  <si>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</si>
  <si>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</si>
  <si>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</si>
  <si>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</si>
  <si>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</si>
  <si>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</si>
  <si>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</si>
  <si>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</si>
  <si>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</si>
  <si>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</si>
  <si>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</si>
  <si>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</si>
  <si>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</si>
  <si>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</si>
  <si>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</si>
  <si>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</si>
  <si>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</si>
  <si>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</si>
  <si>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</si>
  <si>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</si>
  <si>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</si>
  <si>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</si>
  <si>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</si>
  <si>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</si>
  <si>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</si>
  <si>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</si>
  <si>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</si>
  <si>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</si>
  <si>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</si>
  <si>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</si>
  <si>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</si>
  <si>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</si>
  <si>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</si>
  <si>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</si>
  <si>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</si>
  <si>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</si>
  <si>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</si>
  <si>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</si>
  <si>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</si>
  <si>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</si>
  <si>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</si>
  <si>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</si>
  <si>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</si>
  <si>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</si>
  <si>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</si>
  <si>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</si>
  <si>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</si>
  <si>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</si>
  <si>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</si>
  <si>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</si>
  <si>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</si>
  <si>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</si>
  <si>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</si>
  <si>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</si>
  <si>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</si>
  <si>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</si>
  <si>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</si>
  <si>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</si>
  <si>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</si>
  <si>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</si>
  <si>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</si>
  <si>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</si>
  <si>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</si>
  <si>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</si>
  <si>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</si>
  <si>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</si>
  <si>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</si>
  <si>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</si>
  <si>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</si>
  <si>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</si>
  <si>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</si>
  <si>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</si>
  <si>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</si>
  <si>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</si>
  <si>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</si>
  <si>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</si>
  <si>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</si>
  <si>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</si>
  <si>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</si>
  <si>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</si>
  <si>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</si>
  <si>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</si>
  <si>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</si>
  <si>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</si>
  <si>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</si>
  <si>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</si>
  <si>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</si>
  <si>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</si>
  <si>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</si>
  <si>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</si>
  <si>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</si>
  <si>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</si>
  <si>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</si>
  <si>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</si>
  <si>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</si>
  <si>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</si>
  <si>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</si>
  <si>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</si>
  <si>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</si>
  <si>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</si>
  <si>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</si>
  <si>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</si>
  <si>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</si>
  <si>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</si>
  <si>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</si>
  <si>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</si>
  <si>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</si>
  <si>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</si>
  <si>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</si>
  <si>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</si>
  <si>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</si>
  <si>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</si>
  <si>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</si>
  <si>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</si>
  <si>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</si>
  <si>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</si>
  <si>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</si>
  <si>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</si>
  <si>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</si>
  <si>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</si>
  <si>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</si>
  <si>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</si>
  <si>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</si>
  <si>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</si>
  <si>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</si>
  <si>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</si>
  <si>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</si>
  <si>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</si>
  <si>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</si>
  <si>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</si>
  <si>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</si>
  <si>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</si>
  <si>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</si>
  <si>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</si>
  <si>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</si>
  <si>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</si>
  <si>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</si>
  <si>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</si>
  <si>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</si>
  <si>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</si>
  <si>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</si>
  <si>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</si>
  <si>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</si>
  <si>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</si>
  <si>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</si>
  <si>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</si>
  <si>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</si>
  <si>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</si>
  <si>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</si>
  <si>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</si>
  <si>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</si>
  <si>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</si>
  <si>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</si>
  <si>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</si>
  <si>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</si>
  <si>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</si>
  <si>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</si>
  <si>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</si>
  <si>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</si>
  <si>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</si>
  <si>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</si>
  <si>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</si>
  <si>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</si>
  <si>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</si>
  <si>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</si>
  <si>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</si>
  <si>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</si>
  <si>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</si>
  <si>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</si>
  <si>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</si>
  <si>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</si>
  <si>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</si>
  <si>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</si>
  <si>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</si>
  <si>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</si>
  <si>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</si>
  <si>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</si>
  <si>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</si>
  <si>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</si>
  <si>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</si>
  <si>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</si>
  <si>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</si>
  <si>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</si>
  <si>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</si>
  <si>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</si>
  <si>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</si>
  <si>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</si>
  <si>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</si>
  <si>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</si>
  <si>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</si>
  <si>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</si>
  <si>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</si>
  <si>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</si>
  <si>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</si>
  <si>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</si>
  <si>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</si>
  <si>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</si>
  <si>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</si>
  <si>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</si>
  <si>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</si>
  <si>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</si>
  <si>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</si>
  <si>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</si>
  <si>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</si>
  <si>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</si>
  <si>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</si>
  <si>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</si>
  <si>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</si>
  <si>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</si>
  <si>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</si>
  <si>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</si>
  <si>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</si>
  <si>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</si>
  <si>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</si>
  <si>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</si>
  <si>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</si>
  <si>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</si>
  <si>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</si>
  <si>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</si>
  <si>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</si>
  <si>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</si>
  <si>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</si>
  <si>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</si>
  <si>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</si>
  <si>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</si>
  <si>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</si>
  <si>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</si>
  <si>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</si>
  <si>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</si>
  <si>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</si>
  <si>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</si>
  <si>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</si>
  <si>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</si>
  <si>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</si>
  <si>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</si>
  <si>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</si>
  <si>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</si>
  <si>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</si>
  <si>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</si>
  <si>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</si>
  <si>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</si>
  <si>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</si>
  <si>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</si>
  <si>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</si>
  <si>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</si>
  <si>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</si>
  <si>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</si>
  <si>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</si>
  <si>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</si>
  <si>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</si>
  <si>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</si>
  <si>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</si>
  <si>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</si>
  <si>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</si>
  <si>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</si>
  <si>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</si>
  <si>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</si>
  <si>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</si>
  <si>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</si>
  <si>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</si>
  <si>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</si>
  <si>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</si>
  <si>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</si>
  <si>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</si>
  <si>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</si>
  <si>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</si>
  <si>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</si>
  <si>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</si>
  <si>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</si>
  <si>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</si>
  <si>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</si>
  <si>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</si>
  <si>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</si>
  <si>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</si>
  <si>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</si>
  <si>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</si>
  <si>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</si>
  <si>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</si>
  <si>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</si>
  <si>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</si>
  <si>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</si>
  <si>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</si>
  <si>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</si>
  <si>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</si>
  <si>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</si>
  <si>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</si>
  <si>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</si>
  <si>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</si>
  <si>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</si>
  <si>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</si>
  <si>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</si>
  <si>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</si>
  <si>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</si>
  <si>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</si>
  <si>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</si>
  <si>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</si>
  <si>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</si>
  <si>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</si>
  <si>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</si>
  <si>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</si>
  <si>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</si>
  <si>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</si>
  <si>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</si>
  <si>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</si>
  <si>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</si>
  <si>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</si>
  <si>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</si>
  <si>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</si>
  <si>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</si>
  <si>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</si>
  <si>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</si>
  <si>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</si>
  <si>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</si>
  <si>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</si>
  <si>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</si>
  <si>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</si>
  <si>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</si>
  <si>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</si>
  <si>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</si>
  <si>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</si>
  <si>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</si>
  <si>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</si>
  <si>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</si>
  <si>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</si>
  <si>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</si>
  <si>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</si>
  <si>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</si>
  <si>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</si>
  <si>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</si>
  <si>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</si>
  <si>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</si>
  <si>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</si>
  <si>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</si>
  <si>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</si>
  <si>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</si>
  <si>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</si>
  <si>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</si>
  <si>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</si>
  <si>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</si>
  <si>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</si>
  <si>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</si>
  <si>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</si>
  <si>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</si>
  <si>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</si>
  <si>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</si>
  <si>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</si>
  <si>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</si>
  <si>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</si>
  <si>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</si>
  <si>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</si>
  <si>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</si>
  <si>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</si>
  <si>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</si>
  <si>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</si>
  <si>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</si>
  <si>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</si>
  <si>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</si>
  <si>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</si>
  <si>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</si>
  <si>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</si>
  <si>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</si>
  <si>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</si>
  <si>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</si>
  <si>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</si>
  <si>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</si>
  <si>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</si>
  <si>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</si>
  <si>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</si>
  <si>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</si>
  <si>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</si>
  <si>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</si>
  <si>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</si>
  <si>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</si>
  <si>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</si>
  <si>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</si>
  <si>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</si>
  <si>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</si>
  <si>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</si>
  <si>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</si>
  <si>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</si>
  <si>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</si>
  <si>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</si>
  <si>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</si>
  <si>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</si>
  <si>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</si>
  <si>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</si>
  <si>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</si>
  <si>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</si>
  <si>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</si>
  <si>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</si>
  <si>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</si>
  <si>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</si>
  <si>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</si>
  <si>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</si>
  <si>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</si>
  <si>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</si>
  <si>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</si>
  <si>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</si>
  <si>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</si>
  <si>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</si>
  <si>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</si>
  <si>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</si>
  <si>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</si>
  <si>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</si>
  <si>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</si>
  <si>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</si>
  <si>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</si>
  <si>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</si>
  <si>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</si>
  <si>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</si>
  <si>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</si>
  <si>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</si>
  <si>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</si>
  <si>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</si>
  <si>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</si>
  <si>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</si>
  <si>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</si>
  <si>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</si>
  <si>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</si>
  <si>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</si>
  <si>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</si>
  <si>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</si>
  <si>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</si>
  <si>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</si>
  <si>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</si>
  <si>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</si>
  <si>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</si>
  <si>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</si>
  <si>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</si>
  <si>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</si>
  <si>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</si>
  <si>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</si>
  <si>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</si>
  <si>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</si>
  <si>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</si>
  <si>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</si>
  <si>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</si>
  <si>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</si>
  <si>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</si>
  <si>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</si>
  <si>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</si>
  <si>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</si>
  <si>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</si>
  <si>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</si>
  <si>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</si>
  <si>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</si>
  <si>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</si>
  <si>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</si>
  <si>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</si>
  <si>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</si>
  <si>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</si>
  <si>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</si>
  <si>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</si>
  <si>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</si>
  <si>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</si>
  <si>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</si>
  <si>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</si>
  <si>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</si>
  <si>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</si>
  <si>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</si>
  <si>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</si>
  <si>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</si>
  <si>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</si>
  <si>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</si>
  <si>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</si>
  <si>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</si>
  <si>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</si>
  <si>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</si>
  <si>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</si>
  <si>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</si>
  <si>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</si>
  <si>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</si>
  <si>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</si>
  <si>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</si>
  <si>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</si>
  <si>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</si>
  <si>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</si>
  <si>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</si>
  <si>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</si>
  <si>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</si>
  <si>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</si>
  <si>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</si>
  <si>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</si>
  <si>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</si>
  <si>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</si>
  <si>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</si>
  <si>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</si>
  <si>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</si>
  <si>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</si>
  <si>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</si>
  <si>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</si>
  <si>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</si>
  <si>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</si>
  <si>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</si>
  <si>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</si>
  <si>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</si>
  <si>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</si>
  <si>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</si>
  <si>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</si>
  <si>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</si>
  <si>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</si>
  <si>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</si>
  <si>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</si>
  <si>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</si>
  <si>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</si>
  <si>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</si>
  <si>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</si>
  <si>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</si>
  <si>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</si>
  <si>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</si>
  <si>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</si>
  <si>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</si>
  <si>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</si>
  <si>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</si>
  <si>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</si>
  <si>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</si>
  <si>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</si>
  <si>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</si>
  <si>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</si>
  <si>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</si>
  <si>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</si>
  <si>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</si>
  <si>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</si>
  <si>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</si>
  <si>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</si>
  <si>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</si>
  <si>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</si>
  <si>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</si>
  <si>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</si>
  <si>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</si>
  <si>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</si>
  <si>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</si>
  <si>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</si>
  <si>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</si>
  <si>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</si>
  <si>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</si>
  <si>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</si>
  <si>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</si>
  <si>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</si>
  <si>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</si>
  <si>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</si>
  <si>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</si>
  <si>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</si>
  <si>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</si>
  <si>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</si>
  <si>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</si>
  <si>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</si>
  <si>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</si>
  <si>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</si>
  <si>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</si>
  <si>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</si>
  <si>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</si>
  <si>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</si>
  <si>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</si>
  <si>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</si>
  <si>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</si>
  <si>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</si>
  <si>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</si>
  <si>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</si>
  <si>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</si>
  <si>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</si>
  <si>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</si>
  <si>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</si>
  <si>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</si>
  <si>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</si>
  <si>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</si>
  <si>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</si>
  <si>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</si>
  <si>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</si>
  <si>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</si>
  <si>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</si>
  <si>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</si>
  <si>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</si>
  <si>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</si>
  <si>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</si>
  <si>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</si>
  <si>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</si>
  <si>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</si>
  <si>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</si>
  <si>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</si>
  <si>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</si>
  <si>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</si>
  <si>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</si>
  <si>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</si>
  <si>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</si>
  <si>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</si>
  <si>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</si>
  <si>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</si>
  <si>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</si>
  <si>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</si>
  <si>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</si>
  <si>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</si>
  <si>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</si>
  <si>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</si>
  <si>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</si>
  <si>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</si>
  <si>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</si>
  <si>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</si>
  <si>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</si>
  <si>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</si>
  <si>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</si>
  <si>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</si>
  <si>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</si>
  <si>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</si>
  <si>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</si>
  <si>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</si>
  <si>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</si>
  <si>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</si>
  <si>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</si>
  <si>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</si>
  <si>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</si>
  <si>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</si>
  <si>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</si>
  <si>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</si>
  <si>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</si>
  <si>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</si>
  <si>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</si>
  <si>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</si>
  <si>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</si>
  <si>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</si>
  <si>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</si>
  <si>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</si>
  <si>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</si>
  <si>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</si>
  <si>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</si>
  <si>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</si>
  <si>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</si>
  <si>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</si>
  <si>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</si>
  <si>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</si>
  <si>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</si>
  <si>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</si>
  <si>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</si>
  <si>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</si>
  <si>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</si>
  <si>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</si>
  <si>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</si>
  <si>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</si>
  <si>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</si>
  <si>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</si>
  <si>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</si>
  <si>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</si>
  <si>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</si>
  <si>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</si>
  <si>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</si>
  <si>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</si>
  <si>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</si>
  <si>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</si>
  <si>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</si>
  <si>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</si>
  <si>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</si>
  <si>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</si>
  <si>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</si>
  <si>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</si>
  <si>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</si>
  <si>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</si>
  <si>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</si>
  <si>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</si>
  <si>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</si>
  <si>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</si>
  <si>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</si>
  <si>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</si>
  <si>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</si>
  <si>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</si>
  <si>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</si>
  <si>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</si>
  <si>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</si>
  <si>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</si>
  <si>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</si>
  <si>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</si>
  <si>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</si>
  <si>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</si>
  <si>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</si>
  <si>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</si>
  <si>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</si>
  <si>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</si>
  <si>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</si>
  <si>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</si>
  <si>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</si>
  <si>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</si>
  <si>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</si>
  <si>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</si>
  <si>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</si>
  <si>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</si>
  <si>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</si>
  <si>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</si>
  <si>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</si>
  <si>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</si>
  <si>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</si>
  <si>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</si>
  <si>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</si>
  <si>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</si>
  <si>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</si>
  <si>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</si>
  <si>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</si>
  <si>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</si>
  <si>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</si>
  <si>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</si>
  <si>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</si>
  <si>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</si>
  <si>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</si>
  <si>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</si>
  <si>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</si>
  <si>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</si>
  <si>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</si>
  <si>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</si>
  <si>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</si>
  <si>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</si>
  <si>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</si>
  <si>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</si>
  <si>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</si>
  <si>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</si>
  <si>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</si>
  <si>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</si>
  <si>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</si>
  <si>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</si>
  <si>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</si>
  <si>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</si>
  <si>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</si>
  <si>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</si>
  <si>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</si>
  <si>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</si>
  <si>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</si>
  <si>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</si>
  <si>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</si>
  <si>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</si>
  <si>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</si>
  <si>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</si>
  <si>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</si>
  <si>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</si>
  <si>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</si>
  <si>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</si>
  <si>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</si>
  <si>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</si>
  <si>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</si>
  <si>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</si>
  <si>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</si>
  <si>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</si>
  <si>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</si>
  <si>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</si>
  <si>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</si>
  <si>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</si>
  <si>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</si>
  <si>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</si>
  <si>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</si>
  <si>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</si>
  <si>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</si>
  <si>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</si>
  <si>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</si>
  <si>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</si>
  <si>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</si>
  <si>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</si>
  <si>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</si>
  <si>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</si>
  <si>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</si>
  <si>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</si>
  <si>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</si>
  <si>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</si>
  <si>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</si>
  <si>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</si>
  <si>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</si>
  <si>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</si>
  <si>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</si>
  <si>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</si>
  <si>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</si>
  <si>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</si>
  <si>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</si>
  <si>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</si>
  <si>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</si>
  <si>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</si>
  <si>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</si>
  <si>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</si>
  <si>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</si>
  <si>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</si>
  <si>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</si>
  <si>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</si>
  <si>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</si>
  <si>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</si>
  <si>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</si>
  <si>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</si>
  <si>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</si>
  <si>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</si>
  <si>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</si>
  <si>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</si>
  <si>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</si>
  <si>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</si>
  <si>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</si>
  <si>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</si>
  <si>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</si>
  <si>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</si>
  <si>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</si>
  <si>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</si>
  <si>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</si>
  <si>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</si>
  <si>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</si>
  <si>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</si>
  <si>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</si>
  <si>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</si>
  <si>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</si>
  <si>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</si>
  <si>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</si>
  <si>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</si>
  <si>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</si>
  <si>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</si>
  <si>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</si>
  <si>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</si>
  <si>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</si>
  <si>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</si>
  <si>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</si>
  <si>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</si>
  <si>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</si>
  <si>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</si>
  <si>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</si>
  <si>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</si>
  <si>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</si>
  <si>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</si>
  <si>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</si>
  <si>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</si>
  <si>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</si>
  <si>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</si>
  <si>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</si>
  <si>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</si>
  <si>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</si>
  <si>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</si>
  <si>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</si>
  <si>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</si>
  <si>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</si>
  <si>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</si>
  <si>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</si>
  <si>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</si>
  <si>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</si>
  <si>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</si>
  <si>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</si>
  <si>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</si>
  <si>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</si>
  <si>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</si>
  <si>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</si>
  <si>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</si>
  <si>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</si>
  <si>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</si>
  <si>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</si>
  <si>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</si>
  <si>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</si>
  <si>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</si>
  <si>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</si>
  <si>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</si>
  <si>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</si>
  <si>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</si>
  <si>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</si>
  <si>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</si>
  <si>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</si>
  <si>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</si>
  <si>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</si>
  <si>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</si>
  <si>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</si>
  <si>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</si>
  <si>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</si>
  <si>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</si>
  <si>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</si>
  <si>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</si>
  <si>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</si>
  <si>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</si>
  <si>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</si>
  <si>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</si>
  <si>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</si>
  <si>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</si>
  <si>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</si>
  <si>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</si>
  <si>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</si>
  <si>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</si>
  <si>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</si>
  <si>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</si>
  <si>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</si>
  <si>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</si>
  <si>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</si>
  <si>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</si>
  <si>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</si>
  <si>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</si>
  <si>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</si>
  <si>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</si>
  <si>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</si>
  <si>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</si>
  <si>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</si>
  <si>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</si>
  <si>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</si>
  <si>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</si>
  <si>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</si>
  <si>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</si>
  <si>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</si>
  <si>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</si>
  <si>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</si>
  <si>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</si>
  <si>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</si>
  <si>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</si>
  <si>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</si>
  <si>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</si>
  <si>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</si>
  <si>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</si>
  <si>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</si>
  <si>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</si>
  <si>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</si>
  <si>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</si>
  <si>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</si>
  <si>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</si>
  <si>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</si>
  <si>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</si>
  <si>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</si>
  <si>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</si>
  <si>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</si>
  <si>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</si>
  <si>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</si>
  <si>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</si>
  <si>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</si>
  <si>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</si>
  <si>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</si>
  <si>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</si>
  <si>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</si>
  <si>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</si>
  <si>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</si>
  <si>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</si>
  <si>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</si>
  <si>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</si>
  <si>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</si>
  <si>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</si>
  <si>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</si>
  <si>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</si>
  <si>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</si>
  <si>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</si>
  <si>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</si>
  <si>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</si>
  <si>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</si>
  <si>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</si>
  <si>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</si>
  <si>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</si>
  <si>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</si>
  <si>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</si>
  <si>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</si>
  <si>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</si>
  <si>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</si>
  <si>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</si>
  <si>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</si>
  <si>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</si>
  <si>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</si>
  <si>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</si>
  <si>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</si>
  <si>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</si>
  <si>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</si>
  <si>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</si>
  <si>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</si>
  <si>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</si>
  <si>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</si>
  <si>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</si>
  <si>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</si>
  <si>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</si>
  <si>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</si>
  <si>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</si>
  <si>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</si>
  <si>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</si>
  <si>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</si>
  <si>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</si>
  <si>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</si>
  <si>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</si>
  <si>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</si>
  <si>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</si>
  <si>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</si>
  <si>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</si>
  <si>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</si>
  <si>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</si>
  <si>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</si>
  <si>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</si>
  <si>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</si>
  <si>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</si>
  <si>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</si>
  <si>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</si>
  <si>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</si>
  <si>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</si>
  <si>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</si>
  <si>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</si>
  <si>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</si>
  <si>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</si>
  <si>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</si>
  <si>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</si>
  <si>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</si>
  <si>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</si>
  <si>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</si>
  <si>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</si>
  <si>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</si>
  <si>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</si>
  <si>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</si>
  <si>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</si>
  <si>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</si>
  <si>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</si>
  <si>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</si>
  <si>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</si>
  <si>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</si>
  <si>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</si>
  <si>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</si>
  <si>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</si>
  <si>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</si>
  <si>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</si>
  <si>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</si>
  <si>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</si>
  <si>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</si>
  <si>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</si>
  <si>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</si>
  <si>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</si>
  <si>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</si>
  <si>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</si>
  <si>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</si>
  <si>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</si>
  <si>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</si>
  <si>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</si>
  <si>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</si>
  <si>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</si>
  <si>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</si>
  <si>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</si>
  <si>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</si>
  <si>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</si>
  <si>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</si>
  <si>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</si>
  <si>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</si>
  <si>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</si>
  <si>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</si>
  <si>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</si>
  <si>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</si>
  <si>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</si>
  <si>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</si>
  <si>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</si>
  <si>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</si>
  <si>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</si>
  <si>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</si>
  <si>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</si>
  <si>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</si>
  <si>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</si>
  <si>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</si>
  <si>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</si>
  <si>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</si>
  <si>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</si>
  <si>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</si>
  <si>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</si>
  <si>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</si>
  <si>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</si>
  <si>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</si>
  <si>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</si>
  <si>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</si>
  <si>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</si>
  <si>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</si>
  <si>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</si>
  <si>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</si>
  <si>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</si>
  <si>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</si>
  <si>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</si>
  <si>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</si>
  <si>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</si>
  <si>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</si>
  <si>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</si>
  <si>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</si>
  <si>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</si>
  <si>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</si>
  <si>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</si>
  <si>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</si>
  <si>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</si>
  <si>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</si>
  <si>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</si>
  <si>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</si>
  <si>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</si>
  <si>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</si>
  <si>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</si>
  <si>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</si>
  <si>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</si>
  <si>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</si>
  <si>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</si>
  <si>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</si>
  <si>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</si>
  <si>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</si>
  <si>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</si>
  <si>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</si>
  <si>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</si>
  <si>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</si>
  <si>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</si>
  <si>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</si>
  <si>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</si>
  <si>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</si>
  <si>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</si>
  <si>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</si>
  <si>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</si>
  <si>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</si>
  <si>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</si>
  <si>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</si>
  <si>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</si>
  <si>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</si>
  <si>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</si>
  <si>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</si>
  <si>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</si>
  <si>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</si>
  <si>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</si>
  <si>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</si>
  <si>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</si>
  <si>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</si>
  <si>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</si>
  <si>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</si>
  <si>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</si>
  <si>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</si>
  <si>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</si>
  <si>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</si>
  <si>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</si>
  <si>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</si>
  <si>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</si>
  <si>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</si>
  <si>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</si>
  <si>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</si>
  <si>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</si>
  <si>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</si>
  <si>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</si>
  <si>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</si>
  <si>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</si>
  <si>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</si>
  <si>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</si>
  <si>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</si>
  <si>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</si>
  <si>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</si>
  <si>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</si>
  <si>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</si>
  <si>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</si>
  <si>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</si>
  <si>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</si>
  <si>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</si>
  <si>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</si>
  <si>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</si>
  <si>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</si>
  <si>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</si>
  <si>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</si>
  <si>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</si>
  <si>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</si>
  <si>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</si>
  <si>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</si>
  <si>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</si>
  <si>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</si>
  <si>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</si>
  <si>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</si>
  <si>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</si>
  <si>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</si>
  <si>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</si>
  <si>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</si>
  <si>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</si>
  <si>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</si>
  <si>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</si>
  <si>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</si>
  <si>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</si>
  <si>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</si>
  <si>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</si>
  <si>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</si>
  <si>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</si>
  <si>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</si>
  <si>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</si>
  <si>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</si>
  <si>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</si>
  <si>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</si>
  <si>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</si>
  <si>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</si>
  <si>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</si>
  <si>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</si>
  <si>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</si>
  <si>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</si>
  <si>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</si>
  <si>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</si>
  <si>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</si>
  <si>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</si>
  <si>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</si>
  <si>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</si>
  <si>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</si>
  <si>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</si>
  <si>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</si>
  <si>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</si>
  <si>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</si>
  <si>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</si>
  <si>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</si>
  <si>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</si>
  <si>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</si>
  <si>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</si>
  <si>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</si>
  <si>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</si>
  <si>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</si>
  <si>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</si>
  <si>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</si>
  <si>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</si>
  <si>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</si>
  <si>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</si>
  <si>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</si>
  <si>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</si>
  <si>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</si>
  <si>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</si>
  <si>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</si>
  <si>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</si>
  <si>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</si>
  <si>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</si>
  <si>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</si>
  <si>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</si>
  <si>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</si>
  <si>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</si>
  <si>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</si>
  <si>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</si>
  <si>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</si>
  <si>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</si>
  <si>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</si>
  <si>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</si>
  <si>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</si>
  <si>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</si>
  <si>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</si>
  <si>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</si>
  <si>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</si>
  <si>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</si>
  <si>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</si>
  <si>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</si>
  <si>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</si>
  <si>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</si>
  <si>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</si>
  <si>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</si>
  <si>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</si>
  <si>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</si>
  <si>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</si>
  <si>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</si>
  <si>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</si>
  <si>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</si>
  <si>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</si>
  <si>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</si>
  <si>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</si>
  <si>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</si>
  <si>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</si>
  <si>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</si>
  <si>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</si>
  <si>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</si>
  <si>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</si>
  <si>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</si>
  <si>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</si>
  <si>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</si>
  <si>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</si>
  <si>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</si>
  <si>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</si>
  <si>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</si>
  <si>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</si>
  <si>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</si>
  <si>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</si>
  <si>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</si>
  <si>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</si>
  <si>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</si>
  <si>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</si>
  <si>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</si>
  <si>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</si>
  <si>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</si>
  <si>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</si>
  <si>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</si>
  <si>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</si>
  <si>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</si>
  <si>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</si>
  <si>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</si>
  <si>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</si>
  <si>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</si>
  <si>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</si>
  <si>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</si>
  <si>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</si>
  <si>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</si>
  <si>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</si>
  <si>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</si>
  <si>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</si>
  <si>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</si>
  <si>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</si>
  <si>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</si>
  <si>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</si>
  <si>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</si>
  <si>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</si>
  <si>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</si>
  <si>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</si>
  <si>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</si>
  <si>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</si>
  <si>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</si>
  <si>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</si>
  <si>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</si>
  <si>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</si>
  <si>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</si>
  <si>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</si>
  <si>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</si>
  <si>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</si>
  <si>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</si>
  <si>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</si>
  <si>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</si>
  <si>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</si>
  <si>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</si>
  <si>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</si>
  <si>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</si>
  <si>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</si>
  <si>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</si>
  <si>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</si>
  <si>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</si>
  <si>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</si>
  <si>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</si>
  <si>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</si>
  <si>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</si>
  <si>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</si>
  <si>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</si>
  <si>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</si>
  <si>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</si>
  <si>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</si>
  <si>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</si>
  <si>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</si>
  <si>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</si>
  <si>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</si>
  <si>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</si>
  <si>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</si>
  <si>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</si>
  <si>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</si>
  <si>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</si>
  <si>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</si>
  <si>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</si>
  <si>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</si>
  <si>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</si>
  <si>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</si>
  <si>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</si>
  <si>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</si>
  <si>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</si>
  <si>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</si>
  <si>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</si>
  <si>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</si>
  <si>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</si>
  <si>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</si>
  <si>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</si>
  <si>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</si>
  <si>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</si>
  <si>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</si>
  <si>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</si>
  <si>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</si>
  <si>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</si>
  <si>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</si>
  <si>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</si>
  <si>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</si>
  <si>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</si>
  <si>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</si>
  <si>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</si>
  <si>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</si>
  <si>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</si>
  <si>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</si>
  <si>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</si>
  <si>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</si>
  <si>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</si>
  <si>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</si>
  <si>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</si>
  <si>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</si>
  <si>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</si>
  <si>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</si>
  <si>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</si>
  <si>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</si>
  <si>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</si>
  <si>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</si>
  <si>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</si>
  <si>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</si>
  <si>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</si>
  <si>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</si>
  <si>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</si>
  <si>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</si>
  <si>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</si>
  <si>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</si>
  <si>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</si>
  <si>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</si>
  <si>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</si>
  <si>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</si>
  <si>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</si>
  <si>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</si>
  <si>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</si>
  <si>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</si>
  <si>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</si>
  <si>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</si>
  <si>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</si>
  <si>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</si>
  <si>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</si>
  <si>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</si>
  <si>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</si>
  <si>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</si>
  <si>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</si>
  <si>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</si>
  <si>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</si>
  <si>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</si>
  <si>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</si>
  <si>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</si>
  <si>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</si>
  <si>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</si>
  <si>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</si>
  <si>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</si>
  <si>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</si>
  <si>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</si>
  <si>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</si>
  <si>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</si>
  <si>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</si>
  <si>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</si>
  <si>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</si>
  <si>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</si>
  <si>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</si>
  <si>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</si>
  <si>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</si>
  <si>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</si>
  <si>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</si>
  <si>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</si>
  <si>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</si>
  <si>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</si>
  <si>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</si>
  <si>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</si>
  <si>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</si>
  <si>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</si>
  <si>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</si>
  <si>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</si>
  <si>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</si>
  <si>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</si>
  <si>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</si>
  <si>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</si>
  <si>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</si>
  <si>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</si>
  <si>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</si>
  <si>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</si>
  <si>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</si>
  <si>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</si>
  <si>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</si>
  <si>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</si>
  <si>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</si>
  <si>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</si>
  <si>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</si>
  <si>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</si>
  <si>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</si>
  <si>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</si>
  <si>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</si>
  <si>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</si>
  <si>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</si>
  <si>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</si>
  <si>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</si>
  <si>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</si>
  <si>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</si>
  <si>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</si>
  <si>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</si>
  <si>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</si>
  <si>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</si>
  <si>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</si>
  <si>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</si>
  <si>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</si>
  <si>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</si>
  <si>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</si>
  <si>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</si>
  <si>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</si>
  <si>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</si>
  <si>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</si>
  <si>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</si>
  <si>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</si>
  <si>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</si>
  <si>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</si>
  <si>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</si>
  <si>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</si>
  <si>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</si>
  <si>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</si>
  <si>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</si>
  <si>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</si>
  <si>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</si>
  <si>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</si>
  <si>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</si>
  <si>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</si>
  <si>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</si>
  <si>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</si>
  <si>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</si>
  <si>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</si>
  <si>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</si>
  <si>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</si>
  <si>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</si>
  <si>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</si>
  <si>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</si>
  <si>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</si>
  <si>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</si>
  <si>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</si>
  <si>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</si>
  <si>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</si>
  <si>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</si>
  <si>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</si>
  <si>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</si>
  <si>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</si>
  <si>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</si>
  <si>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</si>
  <si>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</si>
  <si>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</si>
  <si>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</si>
  <si>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</si>
  <si>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</si>
  <si>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</si>
  <si>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</si>
  <si>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</si>
  <si>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</si>
  <si>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</si>
  <si>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</si>
  <si>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</si>
  <si>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</si>
  <si>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</si>
  <si>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</si>
  <si>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</si>
  <si>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</si>
  <si>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</si>
  <si>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</si>
  <si>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</si>
  <si>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</si>
  <si>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</si>
  <si>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</si>
  <si>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</si>
  <si>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</si>
  <si>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</si>
  <si>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</si>
  <si>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</si>
  <si>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</si>
  <si>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</si>
  <si>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</si>
  <si>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</si>
  <si>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</si>
  <si>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</si>
  <si>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</si>
  <si>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</si>
  <si>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</si>
  <si>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</si>
  <si>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</si>
  <si>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</si>
  <si>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</si>
  <si>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</si>
  <si>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</si>
  <si>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</si>
  <si>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</si>
  <si>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</si>
  <si>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</si>
  <si>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</si>
  <si>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</si>
  <si>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</si>
  <si>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</si>
  <si>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</si>
  <si>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</si>
  <si>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</si>
  <si>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</si>
  <si>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</si>
  <si>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</si>
  <si>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</si>
  <si>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</si>
  <si>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</si>
  <si>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</si>
  <si>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</si>
  <si>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</si>
  <si>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</si>
  <si>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</si>
  <si>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</si>
  <si>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</si>
  <si>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</si>
  <si>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</si>
  <si>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</si>
  <si>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</si>
  <si>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</si>
  <si>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</si>
  <si>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</si>
  <si>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</si>
  <si>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</si>
  <si>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</si>
  <si>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</si>
  <si>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</si>
  <si>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</si>
  <si>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</si>
  <si>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</si>
  <si>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</si>
  <si>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</si>
  <si>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</si>
  <si>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</si>
  <si>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</si>
  <si>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</si>
  <si>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</si>
  <si>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</si>
  <si>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</si>
  <si>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</si>
  <si>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</si>
  <si>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</si>
  <si>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</si>
  <si>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</si>
  <si>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</si>
  <si>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</si>
  <si>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</si>
  <si>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</si>
  <si>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</si>
  <si>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</si>
  <si>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</si>
  <si>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</si>
  <si>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</si>
  <si>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</si>
  <si>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</si>
  <si>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</si>
  <si>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</si>
  <si>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</si>
  <si>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</si>
  <si>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</si>
  <si>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</si>
  <si>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</si>
  <si>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</si>
  <si>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</si>
  <si>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</si>
  <si>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</si>
  <si>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</si>
  <si>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</si>
  <si>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</si>
  <si>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</si>
  <si>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</si>
  <si>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</si>
  <si>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</si>
  <si>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</si>
  <si>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</si>
  <si>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</si>
  <si>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</si>
  <si>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</si>
  <si>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</si>
  <si>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</si>
  <si>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</si>
  <si>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</si>
  <si>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</si>
  <si>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</si>
  <si>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</si>
  <si>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</si>
  <si>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</si>
  <si>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</si>
  <si>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</si>
  <si>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</si>
  <si>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</si>
  <si>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</si>
  <si>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</si>
  <si>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</si>
  <si>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</si>
  <si>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</si>
  <si>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</si>
  <si>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</si>
  <si>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</si>
  <si>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</si>
  <si>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</si>
  <si>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</si>
  <si>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</si>
  <si>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</si>
  <si>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</si>
  <si>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</si>
  <si>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</si>
  <si>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</si>
  <si>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</si>
  <si>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</si>
  <si>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</si>
  <si>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</si>
  <si>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</si>
  <si>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</si>
  <si>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</si>
  <si>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</si>
  <si>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</si>
  <si>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</si>
  <si>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</si>
  <si>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</si>
  <si>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</si>
  <si>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</si>
  <si>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</si>
  <si>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</si>
  <si>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</si>
  <si>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</si>
  <si>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</si>
  <si>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</si>
  <si>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</si>
  <si>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</si>
  <si>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</si>
  <si>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</si>
  <si>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</si>
  <si>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</si>
  <si>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</si>
  <si>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</si>
  <si>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</si>
  <si>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</si>
  <si>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</si>
  <si>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</si>
  <si>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</si>
  <si>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</si>
  <si>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</si>
  <si>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</si>
  <si>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</si>
  <si>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</si>
  <si>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</si>
  <si>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</si>
  <si>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</si>
  <si>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</si>
  <si>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</si>
  <si>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</si>
  <si>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</si>
  <si>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</si>
  <si>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</si>
  <si>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</si>
  <si>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</si>
  <si>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</si>
  <si>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</si>
  <si>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</si>
  <si>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</si>
  <si>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</si>
  <si>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</si>
  <si>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</si>
  <si>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</si>
  <si>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</si>
  <si>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</si>
  <si>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</si>
  <si>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</si>
  <si>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</si>
  <si>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</si>
  <si>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</si>
  <si>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</si>
  <si>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</si>
  <si>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</si>
  <si>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</si>
  <si>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</si>
  <si>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</si>
  <si>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</si>
  <si>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</si>
  <si>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</si>
  <si>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</si>
  <si>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</si>
  <si>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</si>
  <si>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</si>
  <si>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</si>
  <si>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</si>
  <si>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</si>
  <si>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</si>
  <si>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</si>
  <si>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</si>
  <si>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</si>
  <si>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</si>
  <si>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</si>
  <si>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</si>
  <si>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</si>
  <si>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</si>
  <si>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</si>
  <si>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</si>
  <si>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</si>
  <si>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</si>
  <si>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</si>
  <si>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</si>
  <si>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</si>
  <si>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</si>
  <si>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</si>
  <si>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</si>
  <si>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</si>
  <si>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</si>
  <si>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</si>
  <si>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</si>
  <si>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</si>
  <si>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</si>
  <si>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</si>
  <si>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</si>
  <si>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</si>
  <si>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</si>
  <si>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</si>
  <si>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</si>
  <si>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</si>
  <si>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</si>
  <si>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</si>
  <si>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</si>
  <si>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</si>
  <si>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</si>
  <si>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</si>
  <si>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</si>
  <si>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</si>
  <si>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</si>
  <si>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</si>
  <si>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</si>
  <si>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</si>
  <si>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</si>
  <si>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</si>
  <si>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</si>
  <si>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</si>
  <si>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</si>
  <si>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</si>
  <si>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</si>
  <si>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</si>
  <si>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</si>
  <si>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</si>
  <si>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</si>
  <si>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</si>
  <si>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</si>
  <si>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</si>
  <si>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</si>
  <si>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</si>
  <si>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</si>
  <si>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</si>
  <si>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</si>
  <si>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</si>
  <si>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</si>
  <si>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</si>
  <si>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</si>
  <si>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</si>
  <si>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</si>
  <si>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</si>
  <si>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</si>
  <si>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</si>
  <si>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</si>
  <si>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</si>
  <si>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</si>
  <si>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</si>
  <si>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</si>
  <si>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</si>
  <si>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</si>
  <si>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</si>
  <si>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</si>
  <si>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</si>
  <si>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</si>
  <si>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</si>
  <si>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</si>
  <si>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</si>
  <si>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</si>
  <si>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</si>
  <si>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</si>
  <si>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</si>
  <si>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</si>
  <si>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</si>
  <si>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</si>
  <si>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</si>
  <si>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</si>
  <si>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</si>
  <si>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</si>
  <si>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</si>
  <si>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</si>
  <si>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</si>
  <si>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</si>
  <si>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</si>
  <si>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</si>
  <si>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</si>
  <si>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</si>
  <si>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</si>
  <si>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</si>
  <si>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</si>
  <si>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</si>
  <si>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</si>
  <si>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</si>
  <si>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</si>
  <si>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</si>
  <si>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</si>
  <si>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</si>
  <si>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</si>
  <si>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</si>
  <si>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</si>
  <si>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</si>
  <si>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</si>
  <si>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</si>
  <si>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</si>
  <si>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</si>
  <si>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</si>
  <si>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</si>
  <si>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</si>
  <si>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</si>
  <si>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</si>
  <si>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</si>
  <si>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</si>
  <si>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</si>
  <si>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</si>
  <si>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</si>
  <si>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</si>
  <si>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</si>
  <si>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</si>
  <si>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</si>
  <si>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</si>
  <si>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</si>
  <si>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</si>
  <si>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</si>
  <si>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</si>
  <si>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</si>
  <si>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</si>
  <si>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</si>
  <si>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</si>
  <si>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</si>
  <si>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</si>
  <si>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</si>
  <si>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</si>
  <si>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</si>
  <si>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</si>
  <si>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</si>
  <si>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</si>
  <si>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</si>
  <si>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</si>
  <si>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</si>
  <si>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</si>
  <si>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</si>
  <si>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</si>
  <si>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</si>
  <si>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</si>
  <si>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</si>
  <si>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</si>
  <si>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</si>
  <si>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</si>
  <si>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</si>
  <si>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</si>
  <si>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</si>
  <si>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</si>
  <si>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</si>
  <si>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</si>
  <si>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</si>
  <si>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</si>
  <si>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</si>
  <si>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</si>
  <si>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</si>
  <si>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</si>
  <si>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</si>
  <si>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</si>
  <si>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</si>
  <si>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</si>
  <si>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</si>
  <si>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</si>
  <si>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</si>
  <si>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</si>
  <si>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</si>
  <si>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</si>
  <si>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</si>
  <si>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</si>
  <si>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</si>
  <si>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</si>
  <si>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</si>
  <si>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</si>
  <si>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</si>
  <si>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</si>
  <si>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</si>
  <si>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</si>
  <si>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</si>
  <si>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</si>
  <si>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</si>
  <si>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</si>
  <si>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</si>
  <si>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</si>
  <si>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</si>
  <si>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</si>
  <si>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</si>
  <si>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</si>
  <si>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</si>
  <si>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</si>
  <si>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</si>
  <si>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</si>
  <si>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</si>
  <si>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</si>
  <si>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</si>
  <si>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</si>
  <si>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</si>
  <si>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</si>
  <si>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</si>
  <si>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</si>
  <si>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</si>
  <si>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</si>
  <si>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</si>
  <si>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</si>
  <si>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</si>
  <si>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</si>
  <si>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</si>
  <si>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</si>
  <si>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</si>
  <si>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</si>
  <si>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</si>
  <si>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</si>
  <si>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</si>
  <si>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</si>
  <si>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</si>
  <si>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</si>
  <si>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</si>
  <si>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</si>
  <si>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</si>
  <si>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</si>
  <si>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</si>
  <si>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</si>
  <si>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</si>
  <si>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</si>
  <si>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</si>
  <si>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</si>
  <si>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</si>
  <si>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</si>
  <si>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</si>
  <si>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</si>
  <si>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</si>
  <si>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</si>
  <si>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</si>
  <si>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</si>
  <si>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</si>
  <si>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</si>
  <si>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</si>
  <si>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</si>
  <si>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</si>
  <si>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</si>
  <si>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</si>
  <si>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</si>
  <si>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</si>
  <si>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</si>
  <si>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</si>
  <si>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</si>
  <si>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</si>
  <si>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</si>
  <si>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</si>
  <si>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</si>
  <si>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</si>
  <si>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</si>
  <si>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</si>
  <si>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</si>
  <si>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</si>
  <si>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</si>
  <si>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</si>
  <si>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</si>
  <si>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</si>
  <si>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</si>
  <si>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</si>
  <si>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</si>
  <si>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</si>
  <si>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</si>
  <si>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</si>
  <si>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</si>
  <si>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</si>
  <si>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</si>
  <si>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</si>
  <si>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</si>
  <si>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</si>
  <si>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</si>
  <si>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</si>
  <si>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</si>
  <si>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</si>
  <si>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</si>
  <si>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</si>
  <si>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</si>
  <si>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</si>
  <si>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</si>
  <si>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</si>
  <si>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</si>
  <si>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</si>
  <si>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</si>
  <si>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</si>
  <si>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</si>
  <si>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</si>
  <si>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</si>
  <si>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</si>
  <si>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</si>
  <si>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</si>
  <si>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</si>
  <si>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</si>
  <si>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</si>
  <si>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</si>
  <si>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</si>
  <si>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</si>
  <si>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</si>
  <si>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</si>
  <si>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</si>
  <si>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</si>
  <si>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</si>
  <si>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</si>
  <si>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</si>
  <si>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</si>
  <si>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</si>
  <si>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</si>
  <si>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</si>
  <si>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</si>
  <si>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</si>
  <si>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</si>
  <si>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</si>
  <si>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</si>
  <si>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</si>
  <si>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</si>
  <si>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</si>
  <si>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</si>
  <si>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</si>
  <si>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</si>
  <si>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</si>
  <si>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</si>
  <si>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</si>
  <si>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</si>
  <si>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</si>
  <si>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</si>
  <si>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</si>
  <si>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</si>
  <si>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</si>
  <si>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</si>
  <si>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</si>
  <si>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</si>
  <si>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</si>
  <si>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</si>
  <si>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</si>
  <si>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</si>
  <si>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</si>
  <si>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</si>
  <si>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</si>
  <si>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</si>
  <si>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</si>
  <si>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</si>
  <si>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</si>
  <si>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</si>
  <si>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</si>
  <si>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</si>
  <si>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</si>
  <si>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</si>
  <si>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</si>
  <si>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</si>
  <si>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</si>
  <si>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</si>
  <si>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</si>
  <si>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</si>
  <si>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</si>
  <si>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</si>
  <si>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</si>
  <si>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</si>
  <si>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</si>
  <si>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</si>
  <si>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</si>
  <si>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</si>
  <si>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</si>
  <si>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</si>
  <si>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</si>
  <si>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</si>
  <si>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</si>
  <si>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</si>
  <si>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</si>
  <si>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</si>
  <si>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</si>
  <si>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</si>
  <si>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</si>
  <si>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</si>
  <si>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</si>
  <si>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</si>
  <si>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</si>
  <si>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</si>
  <si>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</si>
  <si>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</si>
  <si>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</si>
  <si>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</si>
  <si>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</si>
  <si>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</si>
  <si>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</si>
  <si>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</si>
  <si>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</si>
  <si>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</si>
  <si>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</si>
  <si>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</si>
  <si>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</si>
  <si>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</si>
  <si>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</si>
  <si>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</si>
  <si>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</si>
  <si>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</si>
  <si>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</si>
  <si>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</si>
  <si>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</si>
  <si>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</si>
  <si>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</si>
  <si>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</si>
  <si>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</si>
  <si>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</si>
  <si>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</si>
  <si>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</si>
  <si>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</si>
  <si>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</si>
  <si>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</si>
  <si>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</si>
  <si>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</si>
  <si>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</si>
  <si>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</si>
  <si>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</si>
  <si>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</si>
  <si>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</si>
  <si>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</si>
  <si>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</si>
  <si>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</si>
  <si>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</si>
  <si>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</si>
  <si>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</si>
  <si>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</si>
  <si>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</si>
  <si>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</si>
  <si>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</si>
  <si>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</si>
  <si>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</si>
  <si>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</si>
  <si>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</si>
  <si>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</si>
  <si>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</si>
  <si>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</si>
  <si>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</si>
  <si>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</si>
  <si>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</si>
  <si>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</si>
  <si>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</si>
  <si>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</si>
  <si>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</si>
  <si>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</si>
  <si>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</si>
  <si>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</si>
  <si>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</si>
  <si>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</si>
  <si>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</si>
  <si>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</si>
  <si>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</si>
  <si>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</si>
  <si>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</si>
  <si>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</si>
  <si>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</si>
  <si>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</si>
  <si>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</si>
  <si>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</si>
  <si>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</si>
  <si>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</si>
  <si>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</si>
  <si>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</si>
  <si>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</si>
  <si>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</si>
  <si>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</si>
  <si>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</si>
  <si>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</si>
  <si>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</si>
  <si>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</si>
  <si>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</si>
  <si>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</si>
  <si>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</si>
  <si>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</si>
  <si>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</si>
  <si>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</si>
  <si>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</si>
  <si>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</si>
  <si>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</si>
  <si>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</si>
  <si>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</si>
  <si>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</si>
  <si>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</si>
  <si>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</si>
  <si>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</si>
  <si>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</si>
  <si>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</si>
  <si>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</si>
  <si>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</si>
  <si>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</si>
  <si>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</si>
  <si>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</si>
  <si>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</si>
  <si>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</si>
  <si>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</si>
  <si>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</si>
  <si>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</si>
  <si>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</si>
  <si>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</si>
  <si>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</si>
  <si>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</si>
  <si>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</si>
  <si>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</si>
  <si>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</si>
  <si>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</si>
  <si>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</si>
  <si>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</si>
  <si>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</si>
  <si>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</si>
  <si>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</si>
  <si>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</si>
  <si>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</si>
  <si>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</si>
  <si>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</si>
  <si>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</si>
  <si>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</si>
  <si>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</si>
  <si>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</si>
  <si>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</si>
  <si>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</si>
  <si>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</si>
  <si>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</si>
  <si>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</si>
  <si>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</si>
  <si>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</si>
  <si>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</si>
  <si>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</si>
  <si>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</si>
  <si>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</si>
  <si>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</si>
  <si>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</si>
  <si>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</si>
  <si>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</si>
  <si>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</si>
  <si>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</si>
  <si>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</si>
  <si>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</si>
  <si>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</si>
  <si>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</si>
  <si>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</si>
  <si>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</si>
  <si>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</si>
  <si>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</si>
  <si>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</si>
  <si>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</si>
  <si>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</si>
  <si>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</si>
  <si>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</si>
  <si>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</si>
  <si>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</si>
  <si>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</si>
  <si>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</si>
  <si>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</si>
  <si>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</si>
  <si>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</si>
  <si>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</si>
  <si>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</si>
  <si>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</si>
  <si>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</si>
  <si>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</si>
  <si>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</si>
  <si>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</si>
  <si>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</si>
  <si>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</si>
  <si>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</si>
  <si>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</si>
  <si>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</si>
  <si>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</si>
  <si>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</si>
  <si>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</si>
  <si>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</si>
  <si>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</si>
  <si>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</si>
  <si>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</si>
  <si>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</si>
  <si>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</si>
  <si>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</si>
  <si>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</si>
  <si>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</si>
  <si>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</si>
  <si>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</si>
  <si>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</si>
  <si>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</si>
  <si>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</si>
  <si>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</si>
  <si>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</si>
  <si>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</si>
  <si>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</si>
  <si>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</si>
  <si>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</si>
  <si>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</si>
  <si>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</si>
  <si>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</si>
  <si>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</si>
  <si>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</si>
  <si>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</si>
  <si>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</si>
  <si>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</si>
  <si>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</si>
  <si>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</si>
  <si>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</si>
  <si>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</si>
  <si>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</si>
  <si>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</si>
  <si>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</si>
  <si>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</si>
  <si>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</si>
  <si>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</si>
  <si>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</si>
  <si>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</si>
  <si>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</si>
  <si>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</si>
  <si>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</si>
  <si>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</si>
  <si>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</si>
  <si>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</si>
  <si>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</si>
  <si>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</si>
  <si>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</si>
  <si>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</si>
  <si>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</si>
  <si>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</si>
  <si>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</si>
  <si>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</si>
  <si>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</si>
  <si>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</si>
  <si>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</si>
  <si>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</si>
  <si>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</si>
  <si>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</si>
  <si>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</si>
  <si>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</si>
  <si>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</si>
  <si>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</si>
  <si>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</si>
  <si>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</si>
  <si>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</si>
  <si>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</si>
  <si>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</si>
  <si>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</si>
  <si>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</si>
  <si>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</si>
  <si>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</si>
  <si>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</si>
  <si>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</si>
  <si>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</si>
  <si>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</si>
  <si>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</si>
  <si>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</si>
  <si>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</si>
  <si>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</si>
  <si>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</si>
  <si>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</si>
  <si>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</si>
  <si>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</si>
  <si>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</si>
  <si>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</si>
  <si>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</si>
  <si>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</si>
  <si>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</si>
  <si>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</si>
  <si>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</si>
  <si>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</si>
  <si>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</si>
  <si>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</si>
  <si>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</si>
  <si>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</si>
  <si>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</si>
  <si>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</si>
  <si>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</si>
  <si>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</si>
  <si>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</si>
  <si>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</si>
  <si>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</si>
  <si>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</si>
  <si>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</si>
  <si>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</si>
  <si>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</si>
  <si>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</si>
  <si>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</si>
  <si>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</si>
  <si>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</si>
  <si>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</si>
  <si>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</si>
  <si>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</si>
  <si>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</si>
  <si>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</si>
  <si>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</si>
  <si>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</si>
  <si>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</si>
  <si>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</si>
  <si>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</si>
  <si>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</si>
  <si>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</si>
  <si>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</si>
  <si>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</si>
  <si>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</si>
  <si>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</si>
  <si>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</si>
  <si>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</si>
  <si>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</si>
  <si>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</si>
  <si>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</si>
  <si>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</si>
  <si>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</si>
  <si>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</si>
  <si>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</si>
  <si>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</si>
  <si>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</si>
  <si>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</si>
  <si>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</si>
  <si>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</si>
  <si>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</si>
  <si>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</si>
  <si>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</si>
  <si>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</si>
  <si>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</si>
  <si>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</si>
  <si>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</si>
  <si>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</si>
  <si>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</si>
  <si>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</si>
  <si>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</si>
  <si>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</si>
  <si>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</si>
  <si>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</si>
  <si>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</si>
  <si>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</si>
  <si>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</si>
  <si>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</si>
  <si>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</si>
  <si>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</si>
  <si>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</si>
  <si>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</si>
  <si>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</si>
  <si>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</si>
  <si>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</si>
  <si>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</si>
  <si>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</si>
  <si>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</si>
  <si>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</si>
  <si>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</si>
  <si>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</si>
  <si>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</si>
  <si>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</si>
  <si>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</si>
  <si>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</si>
  <si>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</si>
  <si>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</si>
  <si>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</si>
  <si>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</si>
  <si>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</si>
  <si>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</si>
  <si>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</si>
  <si>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</si>
  <si>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</si>
  <si>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</si>
  <si>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</si>
  <si>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</si>
  <si>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</si>
  <si>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</si>
  <si>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</si>
  <si>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</si>
  <si>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</si>
  <si>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</si>
  <si>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</si>
  <si>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</si>
  <si>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</si>
  <si>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</si>
  <si>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</si>
  <si>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</si>
  <si>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</si>
  <si>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</si>
  <si>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</si>
  <si>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</si>
  <si>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</si>
  <si>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</si>
  <si>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</si>
  <si>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</si>
  <si>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</si>
  <si>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</si>
  <si>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</si>
  <si>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</si>
  <si>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</si>
  <si>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</si>
  <si>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</si>
  <si>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</si>
  <si>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</si>
  <si>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</si>
  <si>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</si>
  <si>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</si>
  <si>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</si>
  <si>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</si>
  <si>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</si>
  <si>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</si>
  <si>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</si>
  <si>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</si>
  <si>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</si>
  <si>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</si>
  <si>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</si>
  <si>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</si>
  <si>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</si>
  <si>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</si>
  <si>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</si>
  <si>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</si>
  <si>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</si>
  <si>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</si>
  <si>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</si>
  <si>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</si>
  <si>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</si>
  <si>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</si>
  <si>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</si>
  <si>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</si>
  <si>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</si>
  <si>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</si>
  <si>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</si>
  <si>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</si>
  <si>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</si>
  <si>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</si>
  <si>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</si>
  <si>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</si>
  <si>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</si>
  <si>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</si>
  <si>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</si>
  <si>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</si>
  <si>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</si>
  <si>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</si>
  <si>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</si>
  <si>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</si>
  <si>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</si>
  <si>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</si>
  <si>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</si>
  <si>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</si>
  <si>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</si>
  <si>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</si>
  <si>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</si>
  <si>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</si>
  <si>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</si>
  <si>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</si>
  <si>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</si>
  <si>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</si>
  <si>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</si>
  <si>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</si>
  <si>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</si>
  <si>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</si>
  <si>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</si>
  <si>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</si>
  <si>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</si>
  <si>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</si>
  <si>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</si>
  <si>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</si>
  <si>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</si>
  <si>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</si>
  <si>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</si>
  <si>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</si>
  <si>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</si>
  <si>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</si>
  <si>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</si>
  <si>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</si>
  <si>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</si>
  <si>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</si>
  <si>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</si>
  <si>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</si>
  <si>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</si>
  <si>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</si>
  <si>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</si>
  <si>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</si>
  <si>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</si>
  <si>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</si>
  <si>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</si>
  <si>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</si>
  <si>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</si>
  <si>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</si>
  <si>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</si>
  <si>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</si>
  <si>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</si>
  <si>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</si>
  <si>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</si>
  <si>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</si>
  <si>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</si>
  <si>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</si>
  <si>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</si>
  <si>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</si>
  <si>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</si>
  <si>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</si>
  <si>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</si>
  <si>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</si>
  <si>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</si>
  <si>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</si>
  <si>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</si>
  <si>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</si>
  <si>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</si>
  <si>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</si>
  <si>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</si>
  <si>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</si>
  <si>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</si>
  <si>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</si>
  <si>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</si>
  <si>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</si>
  <si>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</si>
  <si>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</si>
  <si>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</si>
  <si>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</si>
  <si>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</si>
  <si>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</si>
  <si>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</si>
  <si>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</si>
  <si>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</si>
  <si>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</si>
  <si>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</si>
  <si>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</si>
  <si>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</si>
  <si>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</si>
  <si>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</si>
  <si>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</si>
  <si>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</si>
  <si>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</si>
  <si>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</si>
  <si>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</si>
  <si>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</si>
  <si>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</si>
  <si>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</si>
  <si>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</si>
  <si>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</si>
  <si>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</si>
  <si>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</si>
  <si>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</si>
  <si>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</si>
  <si>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</si>
  <si>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</si>
  <si>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</si>
  <si>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</si>
  <si>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</si>
  <si>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</si>
  <si>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</si>
  <si>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</si>
  <si>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</si>
  <si>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</si>
  <si>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</si>
  <si>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</si>
  <si>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</si>
  <si>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</si>
  <si>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</si>
  <si>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</si>
  <si>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</si>
  <si>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</si>
  <si>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</si>
  <si>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</si>
  <si>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</si>
  <si>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</si>
  <si>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</si>
  <si>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</si>
  <si>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</si>
  <si>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</si>
  <si>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</si>
  <si>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</si>
  <si>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</si>
  <si>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</si>
  <si>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</si>
  <si>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</si>
  <si>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</si>
  <si>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</si>
  <si>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</si>
  <si>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</si>
  <si>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</si>
  <si>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</si>
  <si>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</si>
  <si>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</si>
  <si>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</si>
  <si>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</si>
  <si>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</si>
  <si>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</si>
  <si>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</si>
  <si>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</si>
  <si>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</si>
  <si>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</si>
  <si>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</si>
  <si>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</si>
  <si>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</si>
  <si>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</si>
  <si>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</si>
  <si>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</si>
  <si>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</si>
  <si>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</si>
  <si>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</si>
  <si>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</si>
  <si>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</si>
  <si>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</si>
  <si>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</si>
  <si>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</si>
  <si>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</si>
  <si>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</si>
  <si>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</si>
  <si>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</si>
  <si>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</si>
  <si>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</si>
  <si>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</si>
  <si>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</si>
  <si>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</si>
  <si>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</si>
  <si>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</si>
  <si>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</si>
  <si>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</si>
  <si>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</si>
  <si>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</si>
  <si>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</si>
  <si>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</si>
  <si>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</si>
  <si>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</si>
  <si>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</si>
  <si>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</si>
  <si>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</si>
  <si>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</si>
  <si>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</si>
  <si>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</si>
  <si>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</si>
  <si>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</si>
  <si>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</si>
  <si>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</si>
  <si>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</si>
  <si>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</si>
  <si>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</si>
  <si>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</si>
  <si>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</si>
  <si>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</si>
  <si>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</si>
  <si>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</si>
  <si>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</si>
  <si>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</si>
  <si>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</si>
  <si>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</si>
  <si>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</si>
  <si>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</si>
  <si>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</si>
  <si>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</si>
  <si>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</si>
  <si>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</si>
  <si>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</si>
  <si>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</si>
  <si>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</si>
  <si>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</si>
  <si>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</si>
  <si>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</si>
  <si>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</si>
  <si>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</si>
  <si>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</si>
  <si>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</si>
  <si>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</si>
  <si>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</si>
  <si>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</si>
  <si>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</si>
  <si>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</si>
  <si>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</si>
  <si>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</si>
  <si>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</si>
  <si>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</si>
  <si>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</si>
  <si>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</si>
  <si>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</si>
  <si>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</si>
  <si>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</si>
  <si>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</si>
  <si>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</si>
  <si>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</si>
  <si>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</si>
  <si>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</si>
  <si>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</si>
  <si>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</si>
  <si>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</si>
  <si>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</si>
  <si>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</si>
  <si>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</si>
  <si>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</si>
  <si>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</si>
  <si>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</si>
  <si>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</si>
  <si>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</si>
  <si>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</si>
  <si>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</si>
  <si>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</si>
  <si>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</si>
  <si>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</si>
  <si>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</si>
  <si>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</si>
  <si>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</si>
  <si>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</si>
  <si>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</si>
  <si>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</si>
  <si>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</si>
  <si>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</si>
  <si>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</si>
  <si>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</si>
  <si>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</si>
  <si>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</si>
  <si>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</si>
  <si>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</si>
  <si>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</si>
  <si>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</si>
  <si>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</si>
  <si>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</si>
  <si>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</si>
  <si>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</si>
  <si>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</si>
  <si>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</si>
  <si>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</si>
  <si>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</si>
  <si>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</si>
  <si>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</si>
  <si>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</si>
  <si>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</si>
  <si>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</si>
  <si>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</si>
  <si>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</si>
  <si>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</si>
  <si>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</si>
  <si>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</si>
  <si>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</si>
  <si>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</si>
  <si>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</si>
  <si>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</si>
  <si>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</si>
  <si>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</si>
  <si>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</si>
  <si>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</si>
  <si>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</si>
  <si>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</si>
  <si>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</si>
  <si>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</si>
  <si>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</si>
  <si>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</si>
  <si>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</si>
  <si>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</si>
  <si>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</si>
  <si>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</si>
  <si>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</si>
  <si>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</si>
  <si>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</si>
  <si>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</si>
  <si>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</si>
  <si>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</si>
  <si>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</si>
  <si>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</si>
  <si>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</si>
  <si>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</si>
  <si>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</si>
  <si>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</si>
  <si>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</si>
  <si>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</si>
  <si>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</si>
  <si>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</si>
  <si>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</si>
  <si>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</si>
  <si>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</si>
  <si>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</si>
  <si>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</si>
  <si>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</si>
  <si>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</si>
  <si>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</si>
  <si>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</si>
  <si>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</si>
  <si>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</si>
  <si>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</si>
  <si>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</si>
  <si>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</si>
  <si>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</si>
  <si>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</si>
  <si>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</si>
  <si>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</si>
  <si>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</si>
  <si>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</si>
  <si>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</si>
  <si>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</si>
  <si>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</si>
  <si>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</si>
  <si>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</si>
  <si>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</si>
  <si>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</si>
  <si>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</si>
  <si>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</si>
  <si>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</si>
  <si>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</si>
  <si>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</si>
  <si>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</si>
  <si>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</si>
  <si>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</si>
  <si>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</si>
  <si>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</si>
  <si>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</si>
  <si>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</si>
  <si>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</si>
  <si>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</si>
  <si>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</si>
  <si>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</si>
  <si>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</si>
  <si>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</si>
  <si>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</si>
  <si>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</si>
  <si>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</si>
  <si>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</si>
  <si>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</si>
  <si>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</si>
  <si>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</si>
  <si>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</si>
  <si>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</si>
  <si>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</si>
  <si>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</si>
  <si>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</si>
  <si>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</si>
  <si>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</si>
  <si>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</si>
  <si>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</si>
  <si>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</si>
  <si>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</si>
  <si>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</si>
  <si>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</si>
  <si>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</si>
  <si>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</si>
  <si>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</si>
  <si>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</si>
  <si>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</si>
  <si>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</si>
  <si>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</si>
  <si>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</si>
  <si>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</si>
  <si>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</si>
  <si>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</si>
  <si>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</si>
  <si>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</si>
  <si>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</si>
  <si>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</si>
  <si>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</si>
  <si>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</si>
  <si>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</si>
  <si>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</si>
  <si>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</si>
  <si>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</si>
  <si>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</si>
  <si>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</si>
  <si>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</si>
  <si>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</si>
  <si>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</si>
  <si>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</si>
  <si>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</si>
  <si>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</si>
  <si>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</si>
  <si>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</si>
  <si>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</si>
  <si>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</si>
  <si>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</si>
  <si>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</si>
  <si>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</si>
  <si>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</si>
  <si>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</si>
  <si>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</si>
  <si>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</si>
  <si>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</si>
  <si>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</si>
  <si>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</si>
  <si>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</si>
  <si>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</si>
  <si>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</si>
  <si>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</si>
  <si>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</si>
  <si>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</si>
  <si>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</si>
  <si>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</si>
  <si>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</si>
  <si>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</si>
  <si>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</si>
  <si>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</si>
  <si>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</si>
  <si>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</si>
  <si>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</si>
  <si>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</si>
  <si>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</si>
  <si>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</si>
  <si>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</si>
  <si>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</si>
  <si>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</si>
  <si>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</si>
  <si>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</si>
  <si>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</si>
  <si>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</si>
  <si>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</si>
  <si>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</si>
  <si>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</si>
  <si>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</si>
  <si>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</si>
  <si>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</si>
  <si>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</si>
  <si>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</si>
  <si>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</si>
  <si>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</si>
  <si>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</si>
  <si>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</si>
  <si>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</si>
  <si>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</si>
  <si>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</si>
  <si>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</si>
  <si>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</si>
  <si>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</si>
  <si>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</si>
  <si>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</si>
  <si>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</si>
  <si>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</si>
  <si>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</si>
  <si>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</si>
  <si>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</si>
  <si>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</si>
  <si>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</si>
  <si>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</si>
  <si>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</si>
  <si>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</si>
  <si>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</si>
  <si>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</si>
  <si>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</si>
  <si>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</si>
  <si>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</si>
  <si>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</si>
  <si>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</si>
  <si>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</si>
  <si>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</si>
  <si>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</si>
  <si>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</si>
  <si>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</si>
  <si>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</si>
  <si>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</si>
  <si>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</si>
  <si>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</si>
  <si>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</si>
  <si>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</si>
  <si>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</si>
  <si>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</si>
  <si>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</si>
  <si>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</si>
  <si>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</si>
  <si>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</si>
  <si>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</si>
  <si>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</si>
  <si>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</si>
  <si>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</si>
  <si>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</si>
  <si>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</si>
  <si>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</si>
  <si>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</si>
  <si>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</si>
  <si>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</si>
  <si>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</si>
  <si>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</si>
  <si>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</si>
  <si>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</si>
  <si>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</si>
  <si>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</si>
  <si>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</si>
  <si>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</si>
  <si>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</si>
  <si>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</si>
  <si>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</si>
  <si>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</si>
  <si>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</si>
  <si>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</si>
  <si>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</si>
  <si>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</si>
  <si>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</si>
  <si>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</si>
  <si>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</si>
  <si>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</si>
  <si>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</si>
  <si>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</si>
  <si>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</si>
  <si>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</si>
  <si>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</si>
  <si>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</si>
  <si>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</si>
  <si>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</si>
  <si>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</si>
  <si>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</si>
  <si>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</si>
  <si>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</si>
  <si>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</si>
  <si>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</si>
  <si>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</si>
  <si>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</si>
  <si>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</si>
  <si>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</si>
  <si>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</si>
  <si>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</si>
  <si>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</si>
  <si>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</si>
  <si>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</si>
  <si>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</si>
  <si>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</si>
  <si>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</si>
  <si>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</si>
  <si>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</si>
  <si>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</si>
  <si>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</si>
  <si>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</si>
  <si>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</si>
  <si>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</si>
  <si>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</si>
  <si>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</si>
  <si>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</si>
  <si>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</si>
  <si>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</si>
  <si>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</si>
  <si>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</si>
  <si>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</si>
  <si>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</si>
  <si>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</si>
  <si>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</si>
  <si>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</si>
  <si>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</si>
  <si>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</si>
  <si>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</si>
  <si>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</si>
  <si>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</si>
  <si>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</si>
  <si>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</si>
  <si>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</si>
  <si>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</si>
  <si>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</si>
  <si>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</si>
  <si>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</si>
  <si>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</si>
  <si>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</si>
  <si>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</si>
  <si>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</si>
  <si>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</si>
  <si>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</si>
  <si>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</si>
  <si>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</si>
  <si>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</si>
  <si>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</si>
  <si>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</si>
  <si>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</si>
  <si>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</si>
  <si>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</si>
  <si>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</si>
  <si>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</si>
  <si>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</si>
  <si>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</si>
  <si>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</si>
  <si>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</si>
  <si>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</si>
  <si>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</si>
  <si>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</si>
  <si>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</si>
  <si>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</si>
  <si>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</si>
  <si>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</si>
  <si>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</si>
  <si>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</si>
  <si>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</si>
  <si>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</si>
  <si>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</si>
  <si>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</si>
  <si>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</si>
  <si>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</si>
  <si>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</si>
  <si>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</si>
  <si>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</si>
  <si>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</si>
  <si>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</si>
  <si>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</si>
  <si>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</si>
  <si>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</si>
  <si>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</si>
  <si>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</si>
  <si>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</si>
  <si>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</si>
  <si>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</si>
  <si>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</si>
  <si>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</si>
  <si>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</si>
  <si>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</si>
  <si>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</si>
  <si>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</si>
  <si>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</si>
  <si>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</si>
  <si>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</si>
  <si>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</si>
  <si>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</si>
  <si>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</si>
  <si>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</si>
  <si>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</si>
  <si>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</si>
  <si>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</si>
  <si>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</si>
  <si>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</si>
  <si>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</si>
  <si>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</si>
  <si>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</si>
  <si>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</si>
  <si>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</si>
  <si>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</si>
  <si>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</si>
  <si>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</si>
  <si>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</si>
  <si>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</si>
  <si>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</si>
  <si>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</si>
  <si>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</si>
  <si>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</si>
  <si>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</si>
  <si>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</si>
  <si>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</si>
  <si>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</si>
  <si>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</si>
  <si>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</si>
  <si>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</si>
  <si>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</si>
  <si>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</si>
  <si>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</si>
  <si>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</si>
  <si>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</si>
  <si>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</si>
  <si>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</si>
  <si>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</si>
  <si>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</si>
  <si>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</si>
  <si>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</si>
  <si>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</si>
  <si>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</si>
  <si>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</si>
  <si>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</si>
  <si>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</si>
  <si>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</si>
  <si>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</si>
  <si>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</si>
  <si>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</si>
  <si>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</si>
  <si>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</si>
  <si>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</si>
  <si>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</si>
  <si>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</si>
  <si>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</si>
  <si>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</si>
  <si>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</si>
  <si>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</si>
  <si>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</si>
  <si>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</si>
  <si>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</si>
  <si>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</si>
  <si>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</si>
  <si>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</si>
  <si>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</si>
  <si>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</si>
  <si>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</si>
  <si>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</si>
  <si>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</si>
  <si>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</si>
  <si>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</si>
  <si>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</si>
  <si>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</si>
  <si>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</si>
  <si>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</si>
  <si>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</si>
  <si>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</si>
  <si>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</si>
  <si>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</si>
  <si>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</si>
  <si>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</si>
  <si>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</si>
  <si>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</si>
  <si>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</si>
  <si>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</si>
  <si>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</si>
  <si>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</si>
  <si>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</si>
  <si>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</si>
  <si>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</si>
  <si>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</si>
  <si>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</si>
  <si>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</si>
  <si>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</si>
  <si>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</si>
  <si>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</si>
  <si>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</si>
  <si>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</si>
  <si>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</si>
  <si>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</si>
  <si>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</si>
  <si>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</si>
  <si>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</si>
  <si>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</si>
  <si>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</si>
  <si>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</si>
  <si>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</si>
  <si>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</si>
  <si>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</si>
  <si>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</si>
  <si>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</si>
  <si>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</si>
  <si>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</si>
  <si>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</si>
  <si>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</si>
  <si>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</si>
  <si>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</si>
  <si>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</si>
  <si>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</si>
  <si>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</si>
  <si>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</si>
  <si>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</si>
  <si>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</si>
  <si>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</si>
  <si>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</si>
  <si>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</si>
  <si>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</si>
  <si>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</si>
  <si>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</si>
  <si>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</si>
  <si>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</si>
  <si>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</si>
  <si>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</si>
  <si>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</si>
  <si>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</si>
  <si>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</si>
  <si>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</si>
  <si>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</si>
  <si>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</si>
  <si>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</si>
  <si>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</si>
  <si>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</si>
  <si>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</si>
  <si>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</si>
  <si>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</si>
  <si>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</si>
  <si>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</si>
  <si>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</si>
  <si>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</si>
  <si>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</si>
  <si>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</si>
  <si>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</si>
  <si>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</si>
  <si>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</si>
  <si>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</si>
  <si>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</si>
  <si>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</si>
  <si>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</si>
  <si>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</si>
  <si>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</si>
  <si>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</si>
  <si>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</si>
  <si>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</si>
  <si>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</si>
  <si>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</si>
  <si>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</si>
  <si>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</si>
  <si>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</si>
  <si>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</si>
  <si>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</si>
  <si>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</si>
  <si>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</si>
  <si>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</si>
  <si>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</si>
  <si>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</si>
  <si>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</si>
  <si>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</si>
  <si>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</si>
  <si>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</si>
  <si>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</si>
  <si>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</si>
  <si>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</si>
  <si>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</si>
  <si>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</si>
  <si>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</si>
  <si>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</si>
  <si>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</si>
  <si>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</si>
  <si>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</si>
  <si>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</si>
  <si>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</si>
  <si>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</si>
  <si>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</si>
  <si>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</si>
  <si>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</si>
  <si>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</si>
  <si>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</si>
  <si>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</si>
  <si>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</si>
  <si>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</si>
  <si>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</si>
  <si>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</si>
  <si>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</si>
  <si>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</si>
  <si>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</si>
  <si>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</si>
  <si>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</si>
  <si>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</si>
  <si>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</si>
  <si>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</si>
  <si>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</si>
  <si>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</si>
  <si>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</si>
  <si>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</si>
  <si>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</si>
  <si>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</si>
  <si>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</si>
  <si>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</si>
  <si>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</si>
  <si>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</si>
  <si>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</si>
  <si>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</si>
  <si>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</si>
  <si>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</si>
  <si>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</si>
  <si>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</si>
  <si>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</si>
  <si>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</si>
  <si>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</si>
  <si>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</si>
  <si>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</si>
  <si>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</si>
  <si>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</si>
  <si>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</si>
  <si>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</si>
  <si>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</si>
  <si>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</si>
  <si>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</si>
  <si>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</si>
  <si>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</si>
  <si>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</si>
  <si>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</si>
  <si>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</si>
  <si>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</si>
  <si>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</si>
  <si>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</si>
  <si>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</si>
  <si>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</si>
  <si>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</si>
  <si>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</si>
  <si>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</si>
  <si>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</si>
  <si>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</si>
  <si>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</si>
  <si>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</si>
  <si>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</si>
  <si>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</si>
  <si>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</si>
  <si>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</si>
  <si>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</si>
  <si>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</si>
  <si>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</si>
  <si>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</si>
  <si>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</si>
  <si>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</si>
  <si>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</si>
  <si>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</si>
  <si>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</si>
  <si>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</si>
  <si>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</si>
  <si>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</si>
  <si>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</si>
  <si>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</si>
  <si>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</si>
  <si>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</si>
  <si>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</si>
  <si>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</si>
  <si>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</si>
  <si>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</si>
  <si>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</si>
  <si>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</si>
  <si>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</si>
  <si>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</si>
  <si>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</si>
  <si>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</si>
  <si>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</si>
  <si>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</si>
  <si>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</si>
  <si>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</si>
  <si>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</si>
  <si>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</si>
  <si>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</si>
  <si>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</si>
  <si>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</si>
  <si>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</si>
  <si>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</si>
  <si>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</si>
  <si>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</si>
  <si>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</si>
  <si>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</si>
  <si>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</si>
  <si>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</si>
  <si>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</si>
  <si>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</si>
  <si>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</si>
  <si>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</si>
  <si>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</si>
  <si>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</si>
  <si>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</si>
  <si>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</si>
  <si>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</si>
  <si>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</si>
  <si>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</si>
  <si>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</si>
  <si>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</si>
  <si>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</si>
  <si>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</si>
  <si>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</si>
  <si>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</si>
  <si>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</si>
  <si>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</si>
  <si>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</si>
  <si>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</si>
  <si>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</si>
  <si>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</si>
  <si>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</si>
  <si>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</si>
  <si>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</si>
  <si>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</si>
  <si>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</si>
  <si>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</si>
  <si>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</si>
  <si>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</si>
  <si>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</si>
  <si>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</si>
  <si>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</si>
  <si>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</si>
  <si>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</si>
  <si>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</si>
  <si>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</si>
  <si>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</si>
  <si>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</si>
  <si>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</si>
  <si>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</si>
  <si>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</si>
  <si>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</si>
  <si>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</si>
  <si>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</si>
  <si>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</si>
  <si>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</si>
  <si>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</si>
  <si>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</si>
  <si>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</si>
  <si>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</si>
  <si>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</si>
  <si>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</si>
  <si>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</si>
  <si>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</si>
  <si>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</si>
  <si>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</si>
  <si>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</si>
  <si>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</si>
  <si>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</si>
  <si>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</si>
  <si>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</si>
  <si>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</si>
  <si>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</si>
  <si>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</si>
  <si>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</si>
  <si>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</si>
  <si>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</si>
  <si>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</si>
  <si>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</si>
  <si>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</si>
  <si>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</si>
  <si>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</si>
  <si>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</si>
  <si>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</si>
  <si>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</si>
  <si>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</si>
  <si>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</si>
  <si>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</si>
  <si>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</si>
  <si>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</si>
  <si>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</si>
  <si>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</si>
  <si>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</si>
  <si>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</si>
  <si>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</si>
  <si>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</si>
  <si>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</si>
  <si>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</si>
  <si>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</si>
  <si>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</si>
  <si>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</si>
  <si>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</si>
  <si>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</si>
  <si>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</si>
  <si>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</si>
  <si>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</si>
  <si>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</si>
  <si>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</si>
  <si>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</si>
  <si>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</si>
  <si>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</si>
  <si>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</si>
  <si>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</si>
  <si>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</si>
  <si>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</si>
  <si>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</si>
  <si>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</si>
  <si>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</si>
  <si>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</si>
  <si>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</si>
  <si>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</si>
  <si>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</si>
  <si>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</si>
  <si>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</si>
  <si>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</si>
  <si>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</si>
  <si>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</si>
  <si>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</si>
  <si>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</si>
  <si>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</si>
  <si>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</si>
  <si>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</si>
  <si>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</si>
  <si>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</si>
  <si>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</si>
  <si>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</si>
  <si>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</si>
  <si>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</si>
  <si>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</si>
  <si>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</si>
  <si>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</si>
  <si>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</si>
  <si>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</si>
  <si>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</si>
  <si>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</si>
  <si>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</si>
  <si>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</si>
  <si>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</si>
  <si>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</si>
  <si>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</si>
  <si>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</si>
  <si>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</si>
  <si>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</si>
  <si>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</si>
  <si>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</si>
  <si>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</si>
  <si>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</si>
  <si>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</si>
  <si>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</si>
  <si>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</si>
  <si>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</si>
  <si>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</si>
  <si>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</si>
  <si>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</si>
  <si>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</si>
  <si>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</si>
  <si>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</si>
  <si>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</si>
  <si>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</si>
  <si>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</si>
  <si>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</si>
  <si>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</si>
  <si>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</si>
  <si>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</si>
  <si>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</si>
  <si>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</si>
  <si>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</si>
  <si>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</si>
  <si>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</si>
  <si>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</si>
  <si>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</si>
  <si>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</si>
  <si>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</si>
  <si>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</si>
  <si>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</si>
  <si>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</si>
  <si>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</si>
  <si>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</si>
  <si>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</si>
  <si>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</si>
  <si>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</si>
  <si>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</si>
  <si>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</si>
  <si>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</si>
  <si>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</si>
  <si>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</si>
  <si>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</si>
  <si>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</si>
  <si>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</si>
  <si>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</si>
  <si>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</si>
  <si>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</si>
  <si>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</si>
  <si>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</si>
  <si>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</si>
  <si>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</si>
  <si>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</si>
  <si>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</si>
  <si>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</si>
  <si>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</si>
  <si>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</si>
  <si>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</si>
  <si>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</si>
  <si>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</si>
  <si>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</si>
  <si>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</si>
  <si>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</si>
  <si>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</si>
  <si>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</si>
  <si>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</si>
  <si>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</si>
  <si>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</si>
  <si>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</si>
  <si>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</si>
  <si>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</si>
  <si>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</si>
  <si>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</si>
  <si>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</si>
  <si>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</si>
  <si>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</si>
  <si>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</si>
  <si>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</si>
  <si>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</si>
  <si>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</si>
  <si>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</si>
  <si>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</si>
  <si>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</si>
  <si>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</si>
  <si>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</si>
  <si>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</si>
  <si>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</si>
  <si>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</si>
  <si>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</si>
  <si>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</si>
  <si>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</si>
  <si>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</si>
  <si>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</si>
  <si>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</si>
  <si>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</si>
  <si>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</si>
  <si>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</si>
  <si>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</si>
  <si>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</si>
  <si>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</si>
  <si>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</si>
  <si>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</si>
  <si>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</si>
  <si>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</si>
  <si>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</si>
  <si>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</si>
  <si>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</si>
  <si>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</si>
  <si>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</si>
  <si>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</si>
  <si>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</si>
  <si>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</si>
  <si>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</si>
  <si>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</si>
  <si>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</si>
  <si>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</si>
  <si>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</si>
  <si>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</si>
  <si>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</si>
  <si>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</si>
  <si>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</si>
  <si>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</si>
  <si>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</si>
  <si>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</si>
  <si>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</si>
  <si>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</si>
  <si>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</si>
  <si>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</si>
  <si>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</si>
  <si>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</si>
  <si>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</si>
  <si>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</si>
  <si>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</si>
  <si>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</si>
  <si>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</si>
  <si>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</si>
  <si>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</si>
  <si>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</si>
  <si>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</si>
  <si>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</si>
  <si>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</si>
  <si>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</si>
  <si>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</si>
  <si>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</si>
  <si>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</si>
  <si>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</si>
  <si>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</si>
  <si>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</si>
  <si>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</si>
  <si>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</si>
  <si>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</si>
  <si>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</si>
  <si>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</si>
  <si>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</si>
  <si>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</si>
  <si>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</si>
  <si>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</si>
  <si>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</si>
  <si>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</si>
  <si>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</si>
  <si>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</si>
  <si>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</si>
  <si>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</si>
  <si>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</si>
  <si>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</si>
  <si>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</si>
  <si>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</si>
  <si>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</si>
  <si>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</si>
  <si>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</si>
  <si>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</si>
  <si>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</si>
  <si>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</si>
  <si>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</si>
  <si>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</si>
  <si>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</si>
  <si>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</si>
  <si>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</si>
  <si>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</si>
  <si>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</si>
  <si>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</si>
  <si>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</si>
  <si>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</si>
  <si>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</si>
  <si>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</si>
  <si>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</si>
  <si>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</si>
  <si>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</si>
  <si>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</si>
  <si>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</si>
  <si>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</si>
  <si>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</si>
  <si>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</si>
  <si>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</si>
  <si>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</si>
  <si>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</si>
  <si>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</si>
  <si>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</si>
  <si>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</si>
  <si>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</si>
  <si>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</si>
  <si>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</si>
  <si>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</si>
  <si>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</si>
  <si>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</si>
  <si>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</si>
  <si>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</si>
  <si>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</si>
  <si>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</si>
  <si>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</si>
  <si>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</si>
  <si>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</si>
  <si>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</si>
  <si>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</si>
  <si>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</si>
  <si>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</si>
  <si>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</si>
  <si>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</si>
  <si>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</si>
  <si>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</si>
  <si>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</si>
  <si>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</si>
  <si>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</si>
  <si>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</si>
  <si>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</si>
  <si>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</si>
  <si>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</si>
  <si>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</si>
  <si>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</si>
  <si>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</si>
  <si>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</si>
  <si>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</si>
  <si>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</si>
  <si>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</si>
  <si>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</si>
  <si>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</si>
  <si>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</si>
  <si>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</si>
  <si>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</si>
  <si>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</si>
  <si>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</si>
  <si>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</si>
  <si>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</si>
  <si>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</si>
  <si>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</si>
  <si>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</si>
  <si>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</si>
  <si>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</si>
  <si>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</si>
  <si>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</si>
  <si>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</si>
  <si>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</si>
  <si>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</si>
  <si>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</si>
  <si>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</si>
  <si>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</si>
  <si>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</si>
  <si>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</si>
  <si>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</si>
  <si>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</si>
  <si>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</si>
  <si>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</si>
  <si>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</si>
  <si>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</si>
  <si>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</si>
  <si>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</si>
  <si>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</si>
  <si>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</si>
  <si>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</si>
  <si>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</si>
  <si>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</si>
  <si>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</si>
  <si>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</si>
  <si>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</si>
  <si>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</si>
  <si>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</si>
  <si>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</si>
  <si>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</si>
  <si>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</si>
  <si>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</si>
  <si>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</si>
  <si>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</si>
  <si>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</si>
  <si>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</si>
  <si>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</si>
  <si>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</si>
  <si>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</si>
  <si>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</si>
  <si>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</si>
  <si>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</si>
  <si>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</si>
  <si>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</si>
  <si>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</si>
  <si>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</si>
  <si>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</si>
  <si>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</si>
  <si>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</si>
  <si>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</si>
  <si>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</si>
  <si>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</si>
  <si>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</si>
  <si>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</si>
  <si>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</si>
  <si>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</si>
  <si>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</si>
  <si>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</si>
  <si>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</si>
  <si>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</si>
  <si>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</si>
  <si>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</si>
  <si>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</si>
  <si>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</si>
  <si>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</si>
  <si>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</si>
  <si>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</si>
  <si>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</si>
  <si>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</si>
  <si>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</si>
  <si>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</si>
  <si>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</si>
  <si>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</si>
  <si>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</si>
  <si>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</si>
  <si>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</si>
  <si>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</si>
  <si>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</si>
  <si>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</si>
  <si>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</si>
  <si>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</si>
  <si>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</si>
  <si>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</si>
  <si>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</si>
  <si>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</si>
  <si>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</si>
  <si>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</si>
  <si>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</si>
  <si>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</si>
  <si>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</si>
  <si>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</si>
  <si>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</si>
  <si>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</si>
  <si>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</si>
  <si>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</si>
  <si>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</si>
  <si>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</si>
  <si>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</si>
  <si>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</si>
  <si>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</si>
  <si>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</si>
  <si>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</si>
  <si>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</si>
  <si>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</si>
  <si>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</si>
  <si>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</si>
  <si>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</si>
  <si>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</si>
  <si>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</si>
  <si>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</si>
  <si>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</si>
  <si>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</si>
  <si>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</si>
  <si>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</si>
  <si>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</si>
  <si>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</si>
  <si>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</si>
  <si>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</si>
  <si>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</si>
  <si>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</si>
  <si>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</si>
  <si>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</si>
  <si>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</si>
  <si>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</si>
  <si>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</si>
  <si>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</si>
  <si>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</si>
  <si>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</si>
  <si>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</si>
  <si>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</si>
  <si>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</si>
  <si>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</si>
  <si>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</si>
  <si>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</si>
  <si>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</si>
  <si>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</si>
  <si>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</si>
  <si>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</si>
  <si>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</si>
  <si>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</si>
  <si>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</si>
  <si>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</si>
  <si>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</si>
  <si>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</si>
  <si>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</si>
  <si>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</si>
  <si>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</si>
  <si>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</si>
  <si>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</si>
  <si>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</si>
  <si>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</si>
  <si>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</si>
  <si>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</si>
  <si>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</si>
  <si>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</si>
  <si>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</si>
  <si>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</si>
  <si>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</si>
  <si>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</si>
  <si>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</si>
  <si>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</si>
  <si>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</si>
  <si>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</si>
  <si>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</si>
  <si>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</si>
  <si>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</si>
  <si>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</si>
  <si>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</si>
  <si>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</si>
  <si>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</si>
  <si>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</si>
  <si>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</si>
  <si>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</si>
  <si>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</si>
  <si>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</si>
  <si>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</si>
  <si>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</si>
  <si>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</si>
  <si>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</si>
  <si>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</si>
  <si>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</si>
  <si>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</si>
  <si>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</si>
  <si>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</si>
  <si>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</si>
  <si>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</si>
  <si>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</si>
  <si>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</si>
  <si>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</si>
  <si>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</si>
  <si>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</si>
  <si>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</si>
  <si>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</si>
  <si>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</si>
  <si>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</si>
  <si>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</si>
  <si>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</si>
  <si>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</si>
  <si>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</si>
  <si>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</si>
  <si>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</si>
  <si>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</si>
  <si>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</si>
  <si>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</si>
  <si>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</si>
  <si>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</si>
  <si>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</si>
  <si>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</si>
  <si>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</si>
  <si>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</si>
  <si>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</si>
  <si>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</si>
  <si>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</si>
  <si>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</si>
  <si>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</si>
  <si>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</si>
  <si>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</si>
  <si>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</si>
  <si>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</si>
  <si>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</si>
  <si>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</si>
  <si>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</si>
  <si>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</si>
  <si>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</si>
  <si>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</si>
  <si>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</si>
  <si>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</si>
  <si>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</si>
  <si>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</si>
  <si>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</si>
  <si>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</si>
  <si>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</si>
  <si>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</si>
  <si>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</si>
  <si>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</si>
  <si>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</si>
  <si>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</si>
  <si>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</si>
  <si>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</si>
  <si>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</si>
  <si>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</si>
  <si>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</si>
  <si>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</si>
  <si>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</si>
  <si>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</si>
  <si>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</si>
  <si>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</si>
  <si>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</si>
  <si>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</si>
  <si>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</si>
  <si>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</si>
  <si>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</si>
  <si>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</si>
  <si>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</si>
  <si>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</si>
  <si>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</si>
  <si>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</si>
  <si>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</si>
  <si>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</si>
  <si>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</si>
  <si>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</si>
  <si>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</si>
  <si>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</si>
  <si>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</si>
  <si>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</si>
  <si>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</si>
  <si>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</si>
  <si>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</si>
  <si>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</si>
  <si>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</si>
  <si>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</si>
  <si>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</si>
  <si>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</si>
  <si>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</si>
  <si>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</si>
  <si>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</si>
  <si>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</si>
  <si>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</si>
  <si>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</si>
  <si>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</si>
  <si>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</si>
  <si>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</si>
  <si>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</si>
  <si>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</si>
  <si>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</si>
  <si>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</si>
  <si>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</si>
  <si>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</si>
  <si>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</si>
  <si>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</si>
  <si>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</si>
  <si>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</si>
  <si>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</si>
  <si>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</si>
  <si>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</si>
  <si>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</si>
  <si>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</si>
  <si>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</si>
  <si>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</si>
  <si>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</si>
  <si>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</si>
  <si>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</si>
  <si>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</si>
  <si>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</si>
  <si>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</si>
  <si>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</si>
  <si>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</si>
  <si>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</si>
  <si>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</si>
  <si>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</si>
  <si>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</si>
  <si>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</si>
  <si>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</si>
  <si>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</si>
  <si>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</si>
  <si>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</si>
  <si>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</si>
  <si>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</si>
  <si>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</si>
  <si>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</si>
  <si>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</si>
  <si>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</si>
  <si>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</si>
  <si>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</si>
  <si>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</si>
  <si>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</si>
  <si>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</si>
  <si>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</si>
  <si>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</si>
  <si>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</si>
  <si>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</si>
  <si>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</si>
  <si>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</si>
  <si>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</si>
  <si>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</si>
  <si>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</si>
  <si>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</si>
  <si>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</si>
  <si>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</si>
  <si>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</si>
  <si>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</si>
  <si>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</si>
  <si>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</si>
  <si>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</si>
  <si>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</si>
  <si>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</si>
  <si>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</si>
  <si>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</si>
  <si>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</si>
  <si>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</si>
  <si>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</si>
  <si>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</si>
  <si>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</si>
  <si>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</si>
  <si>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</si>
  <si>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</si>
  <si>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</si>
  <si>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</si>
  <si>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</si>
  <si>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</si>
  <si>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</si>
  <si>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</si>
  <si>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</si>
  <si>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</si>
  <si>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</si>
  <si>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</si>
  <si>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</si>
  <si>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</si>
  <si>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</si>
  <si>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</si>
  <si>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</si>
  <si>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</si>
  <si>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</si>
  <si>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</si>
  <si>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</si>
  <si>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</si>
  <si>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</si>
  <si>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</si>
  <si>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</si>
  <si>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</si>
  <si>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</si>
  <si>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</si>
  <si>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</si>
  <si>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</si>
  <si>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</si>
  <si>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</si>
  <si>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</si>
  <si>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</si>
  <si>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</si>
  <si>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</si>
  <si>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</si>
  <si>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</si>
  <si>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</si>
  <si>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</si>
  <si>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</si>
  <si>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</si>
  <si>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</si>
  <si>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</si>
  <si>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</si>
  <si>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</si>
  <si>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</si>
  <si>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</si>
  <si>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</si>
  <si>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</si>
  <si>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</si>
  <si>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</si>
  <si>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</si>
  <si>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</si>
  <si>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</si>
  <si>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</si>
  <si>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</si>
  <si>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</si>
  <si>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</si>
  <si>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</si>
  <si>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</si>
  <si>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</si>
  <si>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</si>
  <si>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</si>
  <si>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</si>
  <si>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</si>
  <si>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</si>
  <si>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</si>
  <si>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</si>
  <si>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</si>
  <si>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</si>
  <si>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</si>
  <si>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</si>
  <si>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</si>
  <si>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</si>
  <si>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</si>
  <si>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</si>
  <si>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</si>
  <si>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</si>
  <si>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</si>
  <si>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</si>
  <si>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</si>
  <si>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</si>
  <si>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</si>
  <si>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</si>
  <si>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</si>
  <si>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</si>
  <si>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</si>
  <si>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</si>
  <si>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</si>
  <si>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</si>
  <si>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</si>
  <si>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</si>
  <si>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</si>
  <si>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</si>
  <si>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</si>
  <si>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</si>
  <si>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</si>
  <si>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</si>
  <si>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</si>
  <si>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</si>
  <si>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</si>
  <si>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</si>
  <si>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</si>
  <si>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</si>
  <si>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</si>
  <si>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</si>
  <si>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</si>
  <si>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</si>
  <si>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</si>
  <si>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</si>
  <si>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</si>
  <si>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</si>
  <si>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</si>
  <si>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</si>
  <si>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</si>
  <si>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</si>
  <si>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</si>
  <si>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</si>
  <si>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</si>
  <si>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</si>
  <si>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</si>
  <si>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</si>
  <si>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</si>
  <si>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</si>
  <si>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</si>
  <si>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</si>
  <si>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</si>
  <si>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</si>
  <si>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</si>
  <si>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</si>
  <si>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</si>
  <si>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</si>
  <si>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</si>
  <si>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</si>
  <si>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</si>
  <si>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</si>
  <si>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</si>
  <si>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</si>
  <si>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</si>
  <si>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</si>
  <si>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</si>
  <si>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</si>
  <si>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</si>
  <si>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</si>
  <si>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</si>
  <si>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</si>
  <si>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</si>
  <si>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</si>
  <si>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</si>
  <si>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</si>
  <si>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</si>
  <si>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</si>
  <si>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</si>
  <si>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</si>
  <si>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</si>
  <si>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</si>
  <si>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</si>
  <si>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</si>
  <si>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</si>
  <si>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</si>
  <si>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</si>
  <si>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</si>
  <si>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</si>
  <si>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</si>
  <si>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</si>
  <si>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</si>
  <si>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</si>
  <si>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</si>
  <si>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</si>
  <si>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</si>
  <si>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</si>
  <si>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</si>
  <si>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</si>
  <si>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</si>
  <si>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</si>
  <si>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</si>
  <si>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</si>
  <si>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</si>
  <si>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</si>
  <si>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</si>
  <si>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</si>
  <si>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</si>
  <si>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</si>
  <si>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</si>
  <si>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</si>
  <si>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</si>
  <si>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</si>
  <si>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</si>
  <si>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</si>
  <si>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</si>
  <si>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</si>
  <si>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</si>
  <si>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</si>
  <si>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</si>
  <si>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</si>
  <si>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</si>
  <si>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</si>
  <si>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</si>
  <si>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</si>
  <si>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</si>
  <si>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</si>
  <si>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</si>
  <si>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</si>
  <si>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</si>
  <si>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</si>
  <si>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</si>
  <si>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</si>
  <si>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</si>
  <si>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</si>
  <si>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</si>
  <si>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</si>
  <si>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</si>
  <si>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</si>
  <si>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</si>
  <si>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</si>
  <si>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</si>
  <si>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</si>
  <si>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</si>
  <si>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</si>
  <si>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</si>
  <si>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</si>
  <si>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</si>
  <si>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</si>
  <si>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</si>
  <si>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</si>
  <si>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</si>
  <si>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</si>
  <si>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</si>
  <si>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</si>
  <si>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</si>
  <si>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</si>
  <si>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</si>
  <si>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</si>
  <si>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</si>
  <si>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</si>
  <si>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</si>
  <si>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</si>
  <si>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</si>
  <si>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</si>
  <si>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</si>
  <si>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</si>
  <si>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</si>
  <si>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</si>
  <si>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</si>
  <si>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</si>
  <si>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</si>
  <si>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</si>
  <si>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</si>
  <si>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</si>
  <si>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</si>
  <si>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</si>
  <si>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</si>
  <si>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</si>
  <si>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</si>
  <si>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</si>
  <si>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</si>
  <si>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</si>
  <si>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</si>
  <si>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</si>
  <si>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</si>
  <si>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</si>
  <si>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</si>
  <si>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</si>
  <si>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</si>
  <si>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</si>
  <si>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</si>
  <si>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</si>
  <si>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</si>
  <si>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</si>
  <si>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</si>
  <si>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</si>
  <si>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</si>
  <si>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</si>
  <si>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</si>
  <si>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</si>
  <si>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</si>
  <si>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</si>
  <si>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</si>
  <si>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</si>
  <si>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</si>
  <si>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</si>
  <si>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</si>
  <si>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</si>
  <si>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</si>
  <si>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</si>
  <si>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</si>
  <si>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</si>
  <si>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</si>
  <si>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</si>
  <si>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</si>
  <si>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</si>
  <si>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</si>
  <si>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</si>
  <si>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</si>
  <si>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</si>
  <si>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</si>
  <si>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</si>
  <si>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</si>
  <si>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</si>
  <si>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</si>
  <si>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</si>
  <si>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</si>
  <si>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</si>
  <si>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</si>
  <si>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</si>
  <si>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</si>
  <si>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</si>
  <si>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</si>
  <si>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</si>
  <si>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</si>
  <si>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</si>
  <si>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</si>
  <si>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</si>
  <si>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</si>
  <si>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</si>
  <si>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</si>
  <si>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</si>
  <si>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</si>
  <si>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</si>
  <si>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</si>
  <si>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</si>
  <si>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</si>
  <si>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</si>
  <si>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</si>
  <si>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</si>
  <si>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</si>
  <si>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</si>
  <si>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</si>
  <si>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</si>
  <si>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</si>
  <si>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</si>
  <si>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</si>
  <si>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</si>
  <si>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</si>
  <si>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</si>
  <si>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</si>
  <si>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</si>
  <si>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</si>
  <si>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</si>
  <si>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</si>
  <si>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</si>
  <si>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</si>
  <si>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</si>
  <si>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</si>
  <si>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</si>
  <si>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</si>
  <si>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</si>
  <si>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</si>
  <si>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</si>
  <si>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</si>
  <si>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</si>
  <si>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</si>
  <si>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</si>
  <si>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</si>
  <si>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</si>
  <si>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</si>
  <si>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</si>
  <si>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</si>
  <si>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</si>
  <si>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</si>
  <si>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</si>
  <si>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</si>
  <si>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</si>
  <si>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</si>
  <si>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</si>
  <si>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</si>
  <si>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</si>
  <si>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</si>
  <si>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</si>
  <si>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</si>
  <si>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</si>
  <si>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</si>
  <si>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</si>
  <si>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</si>
  <si>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</si>
  <si>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</si>
  <si>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</si>
  <si>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</si>
  <si>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</si>
  <si>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</si>
  <si>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</si>
  <si>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</si>
  <si>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</si>
  <si>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</si>
  <si>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</si>
  <si>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</si>
  <si>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</si>
  <si>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</si>
  <si>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</si>
  <si>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</si>
  <si>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</si>
  <si>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</si>
  <si>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</si>
  <si>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</si>
  <si>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</si>
  <si>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</si>
  <si>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</si>
  <si>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</si>
  <si>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</si>
  <si>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</si>
  <si>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</si>
  <si>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</si>
  <si>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</si>
  <si>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</si>
  <si>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</si>
  <si>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</si>
  <si>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</si>
  <si>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</si>
  <si>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</si>
  <si>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</si>
  <si>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</si>
  <si>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</si>
  <si>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</si>
  <si>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</si>
  <si>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</si>
  <si>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</si>
  <si>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</si>
  <si>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</si>
  <si>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</si>
  <si>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</si>
  <si>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</si>
  <si>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</si>
  <si>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</si>
  <si>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</si>
  <si>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</si>
  <si>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</si>
  <si>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</si>
  <si>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</si>
  <si>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</si>
  <si>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</si>
  <si>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</si>
  <si>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</si>
  <si>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</si>
  <si>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</si>
  <si>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</si>
  <si>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</si>
  <si>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</si>
  <si>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</si>
  <si>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</si>
  <si>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</si>
  <si>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</si>
  <si>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</si>
  <si>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</si>
  <si>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</si>
  <si>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</si>
  <si>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</si>
  <si>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</si>
  <si>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</si>
  <si>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</si>
  <si>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</si>
  <si>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</si>
  <si>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</si>
  <si>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</si>
  <si>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</si>
  <si>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</si>
  <si>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</si>
  <si>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</si>
  <si>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</si>
  <si>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</si>
  <si>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</si>
  <si>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</si>
  <si>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</si>
  <si>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</si>
  <si>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</si>
  <si>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</si>
  <si>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</si>
  <si>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</si>
  <si>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</si>
  <si>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</si>
  <si>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</si>
  <si>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</si>
  <si>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</si>
  <si>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</si>
  <si>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</si>
  <si>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</si>
  <si>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</si>
  <si>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</si>
  <si>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</si>
  <si>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</si>
  <si>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</si>
  <si>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</si>
  <si>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</si>
  <si>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</si>
  <si>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</si>
  <si>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</si>
  <si>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</si>
  <si>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</si>
  <si>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</si>
  <si>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</si>
  <si>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</si>
  <si>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</si>
  <si>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</si>
  <si>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</si>
  <si>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</si>
  <si>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</si>
  <si>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</si>
  <si>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</si>
  <si>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</si>
  <si>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</si>
  <si>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</si>
  <si>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</si>
  <si>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</si>
  <si>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</si>
  <si>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</si>
  <si>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</si>
  <si>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</si>
  <si>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</si>
  <si>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</si>
  <si>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</si>
  <si>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</si>
  <si>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</si>
  <si>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</si>
  <si>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</si>
  <si>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</si>
  <si>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</si>
  <si>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</si>
  <si>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</si>
  <si>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</si>
  <si>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</si>
  <si>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</si>
  <si>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</si>
  <si>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</si>
  <si>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</si>
  <si>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</si>
  <si>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</si>
  <si>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</si>
  <si>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</si>
  <si>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</si>
  <si>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</si>
  <si>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</si>
  <si>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</si>
  <si>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</si>
  <si>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</si>
  <si>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</si>
  <si>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</si>
  <si>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</si>
  <si>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</si>
  <si>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</si>
  <si>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</si>
  <si>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</si>
  <si>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</si>
  <si>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</si>
  <si>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</si>
  <si>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</si>
  <si>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</si>
  <si>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</si>
  <si>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</si>
  <si>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</si>
  <si>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</si>
  <si>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</si>
  <si>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</si>
  <si>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</si>
  <si>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</si>
  <si>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</si>
  <si>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</si>
  <si>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</si>
  <si>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</si>
  <si>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</si>
  <si>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</si>
  <si>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</si>
  <si>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</si>
  <si>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</si>
  <si>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</si>
  <si>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</si>
  <si>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</si>
  <si>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</si>
  <si>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</si>
  <si>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</si>
  <si>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</si>
  <si>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</si>
  <si>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</si>
  <si>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</si>
  <si>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</si>
  <si>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</si>
  <si>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</si>
  <si>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</si>
  <si>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</si>
  <si>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</si>
  <si>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</si>
  <si>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</si>
  <si>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</si>
  <si>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</si>
  <si>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</si>
  <si>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</si>
  <si>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</si>
  <si>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</si>
  <si>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</si>
  <si>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</si>
  <si>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</si>
  <si>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</si>
  <si>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</si>
  <si>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</si>
  <si>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</si>
  <si>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</si>
  <si>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</si>
  <si>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</si>
  <si>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</si>
  <si>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</si>
  <si>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</si>
  <si>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</si>
  <si>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</si>
  <si>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</si>
  <si>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</si>
  <si>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</si>
  <si>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</si>
  <si>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</si>
  <si>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</si>
  <si>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</si>
  <si>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</si>
  <si>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</si>
  <si>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</si>
  <si>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</si>
  <si>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</si>
  <si>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</si>
  <si>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</si>
  <si>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</si>
  <si>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</si>
  <si>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</si>
  <si>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</si>
  <si>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</si>
  <si>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</si>
  <si>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</si>
  <si>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</si>
  <si>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</si>
  <si>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</si>
  <si>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</si>
  <si>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</si>
  <si>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</si>
  <si>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</si>
  <si>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</si>
  <si>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</si>
  <si>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</si>
  <si>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</si>
  <si>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</si>
  <si>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</si>
  <si>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</si>
  <si>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</si>
  <si>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</si>
  <si>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</si>
  <si>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</si>
  <si>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</si>
  <si>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</si>
  <si>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</si>
  <si>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</si>
  <si>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</si>
  <si>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</si>
  <si>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</si>
  <si>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</si>
  <si>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</si>
  <si>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</si>
  <si>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</si>
  <si>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</si>
  <si>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</si>
  <si>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</si>
  <si>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</si>
  <si>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</si>
  <si>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</si>
  <si>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</si>
  <si>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</si>
  <si>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</si>
  <si>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</si>
  <si>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</si>
  <si>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</si>
  <si>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</si>
  <si>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</si>
  <si>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</si>
  <si>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</si>
  <si>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</si>
  <si>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</si>
  <si>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</si>
  <si>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</si>
  <si>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</si>
  <si>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</si>
  <si>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</si>
  <si>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</si>
  <si>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</si>
  <si>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</si>
  <si>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</si>
  <si>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</si>
  <si>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</si>
  <si>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</si>
  <si>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</si>
  <si>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</si>
  <si>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</si>
  <si>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</si>
  <si>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</si>
  <si>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</si>
  <si>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</si>
  <si>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</si>
  <si>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</si>
  <si>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</si>
  <si>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</si>
  <si>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</si>
  <si>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</si>
  <si>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</si>
  <si>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</si>
  <si>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</si>
  <si>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</si>
  <si>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</si>
  <si>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</si>
  <si>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</si>
  <si>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</si>
  <si>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</si>
  <si>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</si>
  <si>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</si>
  <si>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</si>
  <si>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</si>
  <si>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</si>
  <si>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</si>
  <si>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</si>
  <si>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</si>
  <si>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</si>
  <si>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</si>
  <si>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</si>
  <si>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</si>
  <si>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</si>
  <si>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</si>
  <si>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</si>
  <si>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</si>
  <si>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</si>
  <si>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</si>
  <si>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</si>
  <si>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</si>
  <si>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</si>
  <si>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</si>
  <si>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</si>
  <si>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</si>
  <si>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</si>
  <si>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</si>
  <si>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</si>
  <si>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</si>
  <si>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</si>
  <si>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</si>
  <si>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</si>
  <si>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</si>
  <si>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</si>
  <si>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</si>
  <si>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</si>
  <si>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</si>
  <si>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</si>
  <si>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</si>
  <si>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</si>
  <si>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</si>
  <si>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</si>
  <si>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</si>
  <si>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</si>
  <si>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</si>
  <si>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</si>
  <si>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</si>
  <si>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</si>
  <si>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</si>
  <si>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</si>
  <si>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</si>
  <si>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</si>
  <si>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</si>
  <si>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</si>
  <si>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</si>
  <si>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</si>
  <si>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</si>
  <si>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</si>
  <si>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</si>
  <si>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</si>
  <si>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</si>
  <si>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</si>
  <si>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</si>
  <si>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</si>
  <si>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</si>
  <si>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</si>
  <si>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</si>
  <si>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</si>
  <si>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</si>
  <si>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</si>
  <si>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</si>
  <si>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</si>
  <si>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</si>
  <si>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</si>
  <si>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</si>
  <si>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</si>
  <si>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</si>
  <si>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</si>
  <si>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</si>
  <si>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</si>
  <si>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</si>
  <si>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</si>
  <si>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</si>
  <si>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</si>
  <si>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</si>
  <si>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</si>
  <si>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</si>
  <si>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</si>
  <si>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</si>
  <si>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</si>
  <si>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</si>
  <si>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</si>
  <si>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</si>
  <si>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</si>
  <si>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</si>
  <si>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</si>
  <si>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</si>
  <si>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</si>
  <si>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</si>
  <si>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</si>
  <si>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</si>
  <si>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</si>
  <si>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</si>
  <si>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</si>
  <si>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</si>
  <si>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</si>
  <si>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</si>
  <si>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</si>
  <si>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</si>
  <si>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</si>
  <si>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</si>
  <si>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</si>
  <si>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</si>
  <si>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</si>
  <si>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</si>
  <si>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</si>
  <si>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</si>
  <si>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</si>
  <si>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</si>
  <si>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</si>
  <si>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</si>
  <si>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</si>
  <si>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</si>
  <si>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</si>
  <si>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</si>
  <si>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</si>
  <si>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</si>
  <si>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</si>
  <si>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</si>
  <si>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</si>
  <si>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</si>
  <si>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</si>
  <si>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</si>
  <si>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</si>
  <si>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</si>
  <si>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</si>
  <si>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</si>
  <si>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</si>
  <si>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</si>
  <si>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</si>
  <si>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</si>
  <si>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</si>
  <si>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</si>
  <si>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</si>
  <si>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</si>
  <si>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</si>
  <si>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</si>
  <si>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</si>
  <si>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</si>
  <si>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</si>
  <si>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</si>
  <si>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</si>
  <si>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</si>
  <si>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</si>
  <si>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</si>
  <si>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</si>
  <si>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</si>
  <si>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</si>
  <si>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</si>
  <si>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</si>
  <si>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</si>
  <si>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</si>
  <si>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</si>
  <si>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</si>
  <si>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</si>
  <si>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</si>
  <si>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</si>
  <si>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</si>
  <si>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</si>
  <si>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</si>
  <si>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</si>
  <si>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</si>
  <si>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</si>
  <si>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</si>
  <si>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</si>
  <si>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</si>
  <si>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</si>
  <si>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</si>
  <si>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</si>
  <si>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</si>
  <si>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</si>
  <si>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</si>
  <si>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</si>
  <si>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</si>
  <si>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</si>
  <si>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</si>
  <si>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</si>
  <si>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</si>
  <si>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</si>
  <si>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</si>
  <si>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</si>
  <si>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</si>
  <si>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</si>
  <si>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</si>
  <si>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</si>
  <si>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</si>
  <si>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</si>
  <si>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</si>
  <si>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</si>
  <si>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</si>
  <si>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</si>
  <si>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</si>
  <si>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</si>
  <si>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</si>
  <si>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</si>
  <si>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</si>
  <si>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</si>
  <si>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</si>
  <si>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</si>
  <si>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</si>
  <si>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</si>
  <si>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</si>
  <si>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</si>
  <si>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</si>
  <si>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</si>
  <si>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</si>
  <si>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</si>
  <si>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</si>
  <si>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</si>
  <si>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</si>
  <si>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</si>
  <si>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</si>
  <si>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</si>
  <si>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</si>
  <si>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</si>
  <si>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</si>
  <si>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</si>
  <si>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</si>
  <si>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</si>
  <si>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</si>
  <si>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</si>
  <si>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</si>
  <si>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</si>
  <si>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</si>
  <si>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</si>
  <si>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</si>
  <si>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</si>
  <si>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</si>
  <si>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</si>
  <si>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</si>
  <si>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</si>
  <si>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</si>
  <si>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</si>
  <si>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</si>
  <si>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</si>
  <si>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</si>
  <si>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</si>
  <si>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</si>
  <si>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</si>
  <si>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</si>
  <si>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</si>
  <si>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</si>
  <si>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</si>
  <si>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</si>
  <si>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</si>
  <si>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</si>
  <si>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</si>
  <si>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</si>
  <si>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</si>
  <si>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</si>
  <si>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</si>
  <si>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</si>
  <si>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</si>
  <si>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</si>
  <si>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</si>
  <si>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</si>
  <si>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</si>
  <si>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</si>
  <si>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</si>
  <si>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</si>
  <si>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</si>
  <si>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</si>
  <si>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</si>
  <si>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</si>
  <si>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</si>
  <si>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</si>
  <si>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</si>
  <si>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</si>
  <si>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</si>
  <si>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</si>
  <si>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</si>
  <si>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</si>
  <si>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</si>
  <si>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</si>
  <si>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</si>
  <si>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</si>
  <si>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</si>
  <si>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</si>
  <si>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</si>
  <si>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</si>
  <si>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</si>
  <si>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</si>
  <si>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</si>
  <si>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</si>
  <si>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</si>
  <si>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</si>
  <si>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</si>
  <si>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</si>
  <si>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</si>
  <si>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</si>
  <si>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</si>
  <si>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</si>
  <si>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</si>
  <si>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</si>
  <si>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</si>
  <si>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</si>
  <si>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</si>
  <si>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</si>
  <si>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</si>
  <si>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</si>
  <si>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</si>
  <si>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</si>
  <si>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</si>
  <si>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</si>
  <si>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</si>
  <si>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</si>
  <si>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</si>
  <si>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</si>
  <si>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</si>
  <si>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</si>
  <si>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</si>
  <si>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</si>
  <si>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</si>
  <si>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</si>
  <si>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</si>
  <si>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</si>
  <si>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</si>
  <si>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</si>
  <si>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</si>
  <si>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</si>
  <si>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</si>
  <si>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</si>
  <si>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</si>
  <si>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</si>
  <si>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</si>
  <si>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</si>
  <si>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</si>
  <si>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</si>
  <si>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</si>
  <si>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</si>
  <si>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</si>
  <si>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</si>
  <si>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</si>
  <si>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</si>
  <si>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</si>
  <si>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</si>
  <si>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</si>
  <si>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</si>
  <si>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</si>
  <si>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</si>
  <si>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</si>
  <si>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</si>
  <si>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</si>
  <si>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</si>
  <si>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</si>
  <si>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</si>
  <si>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</si>
  <si>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</si>
  <si>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</si>
  <si>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</si>
  <si>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</si>
  <si>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</si>
  <si>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</si>
  <si>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</si>
  <si>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</si>
  <si>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</si>
  <si>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</si>
  <si>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</si>
  <si>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</si>
  <si>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</si>
  <si>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</si>
  <si>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</si>
  <si>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</si>
  <si>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</si>
  <si>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</si>
  <si>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</si>
  <si>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</si>
  <si>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</si>
  <si>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</si>
  <si>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</si>
  <si>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</si>
  <si>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</si>
  <si>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</si>
  <si>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</si>
  <si>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</si>
  <si>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</si>
  <si>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</si>
  <si>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</si>
  <si>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</si>
  <si>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</si>
  <si>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</si>
  <si>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</si>
  <si>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</si>
  <si>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</si>
  <si>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</si>
  <si>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</si>
  <si>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</si>
  <si>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</si>
  <si>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</si>
  <si>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</si>
  <si>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</si>
  <si>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</si>
  <si>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</si>
  <si>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</si>
  <si>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</si>
  <si>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</si>
  <si>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</si>
  <si>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</si>
  <si>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</si>
  <si>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</si>
  <si>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</si>
  <si>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</si>
  <si>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</si>
  <si>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</si>
  <si>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</si>
  <si>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</si>
  <si>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</si>
  <si>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</si>
  <si>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</si>
  <si>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</si>
  <si>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</si>
  <si>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</si>
  <si>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</si>
  <si>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</si>
  <si>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</si>
  <si>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</si>
  <si>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</si>
  <si>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</si>
  <si>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</si>
  <si>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</si>
  <si>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</si>
  <si>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</si>
  <si>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</si>
  <si>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</si>
  <si>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</si>
  <si>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</si>
  <si>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</si>
  <si>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</si>
  <si>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</si>
  <si>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</si>
  <si>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</si>
  <si>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</si>
  <si>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</si>
  <si>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</si>
  <si>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</si>
  <si>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</si>
  <si>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</si>
  <si>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</si>
  <si>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</si>
  <si>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</si>
  <si>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</si>
  <si>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</si>
  <si>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</si>
  <si>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</si>
  <si>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</si>
  <si>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</si>
  <si>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</si>
  <si>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</si>
  <si>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</si>
  <si>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</si>
  <si>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</si>
  <si>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</si>
  <si>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</si>
  <si>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</si>
  <si>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</si>
  <si>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</si>
  <si>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</si>
  <si>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</si>
  <si>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</si>
  <si>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</si>
  <si>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</si>
  <si>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</si>
  <si>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</si>
  <si>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</si>
  <si>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</si>
  <si>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</si>
  <si>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</si>
  <si>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</si>
  <si>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</si>
  <si>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</si>
  <si>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</si>
  <si>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</si>
  <si>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</si>
  <si>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</si>
  <si>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</si>
  <si>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</si>
  <si>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</si>
  <si>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</si>
  <si>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</si>
  <si>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</si>
  <si>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</si>
  <si>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</si>
  <si>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</si>
  <si>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</si>
  <si>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</si>
  <si>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</si>
  <si>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</si>
  <si>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</si>
  <si>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</si>
  <si>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</si>
  <si>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</si>
  <si>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</si>
  <si>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</si>
  <si>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</si>
  <si>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</si>
  <si>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</si>
  <si>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</si>
  <si>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</si>
  <si>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</si>
  <si>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</si>
  <si>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</si>
  <si>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</si>
  <si>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</si>
  <si>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</si>
  <si>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</si>
  <si>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</si>
  <si>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</si>
  <si>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</si>
  <si>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</si>
  <si>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</si>
  <si>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</si>
  <si>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</si>
  <si>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</si>
  <si>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</si>
  <si>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</si>
  <si>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</si>
  <si>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</si>
  <si>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</si>
  <si>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</si>
  <si>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</si>
  <si>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</si>
  <si>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</si>
  <si>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</si>
  <si>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</si>
  <si>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</si>
  <si>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</si>
  <si>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</si>
  <si>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</si>
  <si>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</si>
  <si>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</si>
  <si>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</si>
  <si>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</si>
  <si>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</si>
  <si>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</si>
  <si>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</si>
  <si>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</si>
  <si>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</si>
  <si>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</si>
  <si>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</si>
  <si>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</si>
  <si>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</si>
  <si>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</si>
  <si>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</si>
  <si>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</si>
  <si>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</si>
  <si>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</si>
  <si>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</si>
  <si>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</si>
  <si>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</si>
  <si>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</si>
  <si>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</si>
  <si>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</si>
  <si>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</si>
  <si>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</si>
  <si>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</si>
  <si>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</si>
  <si>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</si>
  <si>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</si>
  <si>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</si>
  <si>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</si>
  <si>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</si>
  <si>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</si>
  <si>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</si>
  <si>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</si>
  <si>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</si>
  <si>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</si>
  <si>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</si>
  <si>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</si>
  <si>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</si>
  <si>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</si>
  <si>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</si>
  <si>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</si>
  <si>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</si>
  <si>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</si>
  <si>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</si>
  <si>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</si>
  <si>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</si>
  <si>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</si>
  <si>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</si>
  <si>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</si>
  <si>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</si>
  <si>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</si>
  <si>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</si>
  <si>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</si>
  <si>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</si>
  <si>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</si>
  <si>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</si>
  <si>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</si>
  <si>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</si>
  <si>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</si>
  <si>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</si>
  <si>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</si>
  <si>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</si>
  <si>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</si>
  <si>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</si>
  <si>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</si>
  <si>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</si>
  <si>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</si>
  <si>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</si>
  <si>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</si>
  <si>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</si>
  <si>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</si>
  <si>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</si>
  <si>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</si>
  <si>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</si>
  <si>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</si>
  <si>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</si>
  <si>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</si>
  <si>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</si>
  <si>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</si>
  <si>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</si>
  <si>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</si>
  <si>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</si>
  <si>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</si>
  <si>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</si>
  <si>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</si>
  <si>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</si>
  <si>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</si>
  <si>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</si>
  <si>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</si>
  <si>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</si>
  <si>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</si>
  <si>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</si>
  <si>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</si>
  <si>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</si>
  <si>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</si>
  <si>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</si>
  <si>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</si>
  <si>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</si>
  <si>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</si>
  <si>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</si>
  <si>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</si>
  <si>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</si>
  <si>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</si>
  <si>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</si>
  <si>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</si>
  <si>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</si>
  <si>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</si>
  <si>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</si>
  <si>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</si>
  <si>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</si>
  <si>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</si>
  <si>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</si>
  <si>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</si>
  <si>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</si>
  <si>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</si>
  <si>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</si>
  <si>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</si>
  <si>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</si>
  <si>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</si>
  <si>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</si>
  <si>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</si>
  <si>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</si>
  <si>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</si>
  <si>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</si>
  <si>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</si>
  <si>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</si>
  <si>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</si>
  <si>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</si>
  <si>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</si>
  <si>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</si>
  <si>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</si>
  <si>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</si>
  <si>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</si>
  <si>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</si>
  <si>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</si>
  <si>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</si>
  <si>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</si>
  <si>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</si>
  <si>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</si>
  <si>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</si>
  <si>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</si>
  <si>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</si>
  <si>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</si>
  <si>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</si>
  <si>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</si>
  <si>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</si>
  <si>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</si>
  <si>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</si>
  <si>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</si>
  <si>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</si>
  <si>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</si>
  <si>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</si>
  <si>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</si>
  <si>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</si>
  <si>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</si>
  <si>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</si>
  <si>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</si>
  <si>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</si>
  <si>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</si>
  <si>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</si>
  <si>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</si>
  <si>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</si>
  <si>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</si>
  <si>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</si>
  <si>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</si>
  <si>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</si>
  <si>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</si>
  <si>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</si>
  <si>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</si>
  <si>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</si>
  <si>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</si>
  <si>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</si>
  <si>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</si>
  <si>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</si>
  <si>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</si>
  <si>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</si>
  <si>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</si>
  <si>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</si>
  <si>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</si>
  <si>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</si>
  <si>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</si>
  <si>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</si>
  <si>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</si>
  <si>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</si>
  <si>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</si>
  <si>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</si>
  <si>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</si>
  <si>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</si>
  <si>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</si>
  <si>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</si>
  <si>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</si>
  <si>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</si>
  <si>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</si>
  <si>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</si>
  <si>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</si>
  <si>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</si>
  <si>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</si>
  <si>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</si>
  <si>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</si>
  <si>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</si>
  <si>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</si>
  <si>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</si>
  <si>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</si>
  <si>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</si>
  <si>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</si>
  <si>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</si>
  <si>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</si>
  <si>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</si>
  <si>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</si>
  <si>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</si>
  <si>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</si>
  <si>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</si>
  <si>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</si>
  <si>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</si>
  <si>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</si>
  <si>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</si>
  <si>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</si>
  <si>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</si>
  <si>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</si>
  <si>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</si>
  <si>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</si>
  <si>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</si>
  <si>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</si>
  <si>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</si>
  <si>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</si>
  <si>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</si>
  <si>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</si>
  <si>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</si>
  <si>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</si>
  <si>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</si>
  <si>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</si>
  <si>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</si>
  <si>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</si>
  <si>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</si>
  <si>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</si>
  <si>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</si>
  <si>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</si>
  <si>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</si>
  <si>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</si>
  <si>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</si>
  <si>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</si>
  <si>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</si>
  <si>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</si>
  <si>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</si>
  <si>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</si>
  <si>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</si>
  <si>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</si>
  <si>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</si>
  <si>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</si>
  <si>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</si>
  <si>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</si>
  <si>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</si>
  <si>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</si>
  <si>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</si>
  <si>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</si>
  <si>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</si>
  <si>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</si>
  <si>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</si>
  <si>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</si>
  <si>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</si>
  <si>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</si>
  <si>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</si>
  <si>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</si>
  <si>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</si>
  <si>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</si>
  <si>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</si>
  <si>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</si>
  <si>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</si>
  <si>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</si>
  <si>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</si>
  <si>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</si>
  <si>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</si>
  <si>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</si>
  <si>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</si>
  <si>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</si>
  <si>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</si>
  <si>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</si>
  <si>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</si>
  <si>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</si>
  <si>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</si>
  <si>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</si>
  <si>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</si>
  <si>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</si>
  <si>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</si>
  <si>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</si>
  <si>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</si>
  <si>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</si>
  <si>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</si>
  <si>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</si>
  <si>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</si>
  <si>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</si>
  <si>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</si>
  <si>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</si>
  <si>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</si>
  <si>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</si>
  <si>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</si>
  <si>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</si>
  <si>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</si>
  <si>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</si>
  <si>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</si>
  <si>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</si>
  <si>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</si>
  <si>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</si>
  <si>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</si>
  <si>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</si>
  <si>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</si>
  <si>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</si>
  <si>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</si>
  <si>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</si>
  <si>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</si>
  <si>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</si>
  <si>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</si>
  <si>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</si>
  <si>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</si>
  <si>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</si>
  <si>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</si>
  <si>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</si>
  <si>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</si>
  <si>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</si>
  <si>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</si>
  <si>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</si>
  <si>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</si>
  <si>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</si>
  <si>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</si>
  <si>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</si>
  <si>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</si>
  <si>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</si>
  <si>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</si>
  <si>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</si>
  <si>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</si>
  <si>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</si>
  <si>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</si>
  <si>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</si>
  <si>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</si>
  <si>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</si>
  <si>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</si>
  <si>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</si>
  <si>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</si>
  <si>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</si>
  <si>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</si>
  <si>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</si>
  <si>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</si>
  <si>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</si>
  <si>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</si>
  <si>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</si>
  <si>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</si>
  <si>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</si>
  <si>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</si>
  <si>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</si>
  <si>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</si>
  <si>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</si>
  <si>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</si>
  <si>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</si>
  <si>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</si>
  <si>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</si>
  <si>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</si>
  <si>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</si>
  <si>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</si>
  <si>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</si>
  <si>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</si>
  <si>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</si>
  <si>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</si>
  <si>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</si>
  <si>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</si>
  <si>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</si>
  <si>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</si>
  <si>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</si>
  <si>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</si>
  <si>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</si>
  <si>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</si>
  <si>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</si>
  <si>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</si>
  <si>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</si>
  <si>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</si>
  <si>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</si>
  <si>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</si>
  <si>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</si>
  <si>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</si>
  <si>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</si>
  <si>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</si>
  <si>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</si>
  <si>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</si>
  <si>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</si>
  <si>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</si>
  <si>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</si>
  <si>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</si>
  <si>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</si>
  <si>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</si>
  <si>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</si>
  <si>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</si>
  <si>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</si>
  <si>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</si>
  <si>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</si>
  <si>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</si>
  <si>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</si>
  <si>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</si>
  <si>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</si>
  <si>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</si>
  <si>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</si>
  <si>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</si>
  <si>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</si>
  <si>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</si>
  <si>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</si>
  <si>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</si>
  <si>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</si>
  <si>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</si>
  <si>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</si>
  <si>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</si>
  <si>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</si>
  <si>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</si>
  <si>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</si>
  <si>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</si>
  <si>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</si>
  <si>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</si>
  <si>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</si>
  <si>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</si>
  <si>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</si>
  <si>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</si>
  <si>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</si>
  <si>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</si>
  <si>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</si>
  <si>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</si>
  <si>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</si>
  <si>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</si>
  <si>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</si>
  <si>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</si>
  <si>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</si>
  <si>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</si>
  <si>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</si>
  <si>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</si>
  <si>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</si>
  <si>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</si>
  <si>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</si>
  <si>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</si>
  <si>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</si>
  <si>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</si>
  <si>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</si>
  <si>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</si>
  <si>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</si>
  <si>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</si>
  <si>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</si>
  <si>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</si>
  <si>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</si>
  <si>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</si>
  <si>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</si>
  <si>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</si>
  <si>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</si>
  <si>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</si>
  <si>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</si>
  <si>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</si>
  <si>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</si>
  <si>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</si>
  <si>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</si>
  <si>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</si>
  <si>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</si>
  <si>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</si>
  <si>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</si>
  <si>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</si>
  <si>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</si>
  <si>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</si>
  <si>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</si>
  <si>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</si>
  <si>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</si>
  <si>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</si>
  <si>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</si>
  <si>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</si>
  <si>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</si>
  <si>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</si>
  <si>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</si>
  <si>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</si>
  <si>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</si>
  <si>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</si>
  <si>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</si>
  <si>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</si>
  <si>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</si>
  <si>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</si>
  <si>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</si>
  <si>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</si>
  <si>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</si>
  <si>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</si>
  <si>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</si>
  <si>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</si>
  <si>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</si>
  <si>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</si>
  <si>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</si>
  <si>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</si>
  <si>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</si>
  <si>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</si>
  <si>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</si>
  <si>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</si>
  <si>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</si>
  <si>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</si>
  <si>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</si>
  <si>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</si>
  <si>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</si>
  <si>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</si>
  <si>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</si>
  <si>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</si>
  <si>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</si>
  <si>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</si>
  <si>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</si>
  <si>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</si>
  <si>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</si>
  <si>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</si>
  <si>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</si>
  <si>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</si>
  <si>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</si>
  <si>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</si>
  <si>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</si>
  <si>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</si>
  <si>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</si>
  <si>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</si>
  <si>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</si>
  <si>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</si>
  <si>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</si>
  <si>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</si>
  <si>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</si>
  <si>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</si>
  <si>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</si>
  <si>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</si>
  <si>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</si>
  <si>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</si>
  <si>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</si>
  <si>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</si>
  <si>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</si>
  <si>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</si>
  <si>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</si>
  <si>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</si>
  <si>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</si>
  <si>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</si>
  <si>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</si>
  <si>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</si>
  <si>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</si>
  <si>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</si>
  <si>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</si>
  <si>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</si>
  <si>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</si>
  <si>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</si>
  <si>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</si>
  <si>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</si>
  <si>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</si>
  <si>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</si>
  <si>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</si>
  <si>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</si>
  <si>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</si>
  <si>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</si>
  <si>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</si>
  <si>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</si>
  <si>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</si>
  <si>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</si>
  <si>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</si>
  <si>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</si>
  <si>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</si>
  <si>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</si>
  <si>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</si>
  <si>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</si>
  <si>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</si>
  <si>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</si>
  <si>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</si>
  <si>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</si>
  <si>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</si>
  <si>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</si>
  <si>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</si>
  <si>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</si>
  <si>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</si>
  <si>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</si>
  <si>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</si>
  <si>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</si>
  <si>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</si>
  <si>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</si>
  <si>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</si>
  <si>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</si>
  <si>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</si>
  <si>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</si>
  <si>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</si>
  <si>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</si>
  <si>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</si>
  <si>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</si>
  <si>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</si>
  <si>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</si>
  <si>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</si>
  <si>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</si>
  <si>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</si>
  <si>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</si>
  <si>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</si>
  <si>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</si>
  <si>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</si>
  <si>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</si>
  <si>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</si>
  <si>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</si>
  <si>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</si>
  <si>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</si>
  <si>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</si>
  <si>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</si>
  <si>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</si>
  <si>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</si>
  <si>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</si>
  <si>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</si>
  <si>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</si>
  <si>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</si>
  <si>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</si>
  <si>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</si>
  <si>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</si>
  <si>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</si>
  <si>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</si>
  <si>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</si>
  <si>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</si>
  <si>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</si>
  <si>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</si>
  <si>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</si>
  <si>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</si>
  <si>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</si>
  <si>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</si>
  <si>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</si>
  <si>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</si>
  <si>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</si>
  <si>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</si>
  <si>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</si>
  <si>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</si>
  <si>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</si>
  <si>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</si>
  <si>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</si>
  <si>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</si>
  <si>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</si>
  <si>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</si>
  <si>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</si>
  <si>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</si>
  <si>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</si>
  <si>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</si>
  <si>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</si>
  <si>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</si>
  <si>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</si>
  <si>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</si>
  <si>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</si>
  <si>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</si>
  <si>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</si>
  <si>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</si>
  <si>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</si>
  <si>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</si>
  <si>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</si>
  <si>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</si>
  <si>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</si>
  <si>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</si>
  <si>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</si>
  <si>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</si>
  <si>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</si>
  <si>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</si>
  <si>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</si>
  <si>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</si>
  <si>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</si>
  <si>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</si>
  <si>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</si>
  <si>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</si>
  <si>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</si>
  <si>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</si>
  <si>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</si>
  <si>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</si>
  <si>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</si>
  <si>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</si>
  <si>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</si>
  <si>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</si>
  <si>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</si>
  <si>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</si>
  <si>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</si>
  <si>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</si>
  <si>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</si>
  <si>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</si>
  <si>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</si>
  <si>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</si>
  <si>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</si>
  <si>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</si>
  <si>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</si>
  <si>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</si>
  <si>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</si>
  <si>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</si>
  <si>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</si>
  <si>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</si>
  <si>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</si>
  <si>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</si>
  <si>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</si>
  <si>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</si>
  <si>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</si>
  <si>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</si>
  <si>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</si>
  <si>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</si>
  <si>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</si>
  <si>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</si>
  <si>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</si>
  <si>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</si>
  <si>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</si>
  <si>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</si>
  <si>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</si>
  <si>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</si>
  <si>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</si>
  <si>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</si>
  <si>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</si>
  <si>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</si>
  <si>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</si>
  <si>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</si>
  <si>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</si>
  <si>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</si>
  <si>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</si>
  <si>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</si>
  <si>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</si>
  <si>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</si>
  <si>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</si>
  <si>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</si>
  <si>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</si>
  <si>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</si>
  <si>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</si>
  <si>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</si>
  <si>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</si>
  <si>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</si>
  <si>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</si>
  <si>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</si>
  <si>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</si>
  <si>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</si>
  <si>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</si>
  <si>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</si>
  <si>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</si>
  <si>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</si>
  <si>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</si>
  <si>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</si>
  <si>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</si>
  <si>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</si>
  <si>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</si>
  <si>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</si>
  <si>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</si>
  <si>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</si>
  <si>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</si>
  <si>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</si>
  <si>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</si>
  <si>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</si>
  <si>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</si>
  <si>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</si>
  <si>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</si>
  <si>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</si>
  <si>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</si>
  <si>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</si>
  <si>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</si>
  <si>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</si>
  <si>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</si>
  <si>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</si>
  <si>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</si>
  <si>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</si>
  <si>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</si>
  <si>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</si>
  <si>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</si>
  <si>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</si>
  <si>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</si>
  <si>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</si>
  <si>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</si>
  <si>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</si>
  <si>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</si>
  <si>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</si>
  <si>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</si>
  <si>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</si>
  <si>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</si>
  <si>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</si>
  <si>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</si>
  <si>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</si>
  <si>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</si>
  <si>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</si>
  <si>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</si>
  <si>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</si>
  <si>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</si>
  <si>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</si>
  <si>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</si>
  <si>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</si>
  <si>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</si>
  <si>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</si>
  <si>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</si>
  <si>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</si>
  <si>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</si>
  <si>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</si>
  <si>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</si>
  <si>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</si>
  <si>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</si>
  <si>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</si>
  <si>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</si>
  <si>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</si>
  <si>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</si>
  <si>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</si>
  <si>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</si>
  <si>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</si>
  <si>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</si>
  <si>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</si>
  <si>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</si>
  <si>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</si>
  <si>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</si>
  <si>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</si>
  <si>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</si>
  <si>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</si>
  <si>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</si>
  <si>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</si>
  <si>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</si>
  <si>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</si>
  <si>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</si>
  <si>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</si>
  <si>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</si>
  <si>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</si>
  <si>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</si>
  <si>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</si>
  <si>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</si>
  <si>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</si>
  <si>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</si>
  <si>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</si>
  <si>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</si>
  <si>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</si>
  <si>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</si>
  <si>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</si>
  <si>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</si>
  <si>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</si>
  <si>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</si>
  <si>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</si>
  <si>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</si>
  <si>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</si>
  <si>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</si>
  <si>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</si>
  <si>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</si>
  <si>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</si>
  <si>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</si>
  <si>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</si>
  <si>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</si>
  <si>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</si>
  <si>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</si>
  <si>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</si>
  <si>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</si>
  <si>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</si>
  <si>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</si>
  <si>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</si>
  <si>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</si>
  <si>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</si>
  <si>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</si>
  <si>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</si>
  <si>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</si>
  <si>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</si>
  <si>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</si>
  <si>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</si>
  <si>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</si>
  <si>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</si>
  <si>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</si>
  <si>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</si>
  <si>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</si>
  <si>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</si>
  <si>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</si>
  <si>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</si>
  <si>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</si>
  <si>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</si>
  <si>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</si>
  <si>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</si>
  <si>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</si>
  <si>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</si>
  <si>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</si>
  <si>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</si>
  <si>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</si>
  <si>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</si>
  <si>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</si>
  <si>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</si>
  <si>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</si>
  <si>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</si>
  <si>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</si>
  <si>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</si>
  <si>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</si>
  <si>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</si>
  <si>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</si>
  <si>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</si>
  <si>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</si>
  <si>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</si>
  <si>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</si>
  <si>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</si>
  <si>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</si>
  <si>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</si>
  <si>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</si>
  <si>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</si>
  <si>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</si>
  <si>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</si>
  <si>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</si>
  <si>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</si>
  <si>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</si>
  <si>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</si>
  <si>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</si>
  <si>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</si>
  <si>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</si>
  <si>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</si>
  <si>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</si>
  <si>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</si>
  <si>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</si>
  <si>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</si>
  <si>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</si>
  <si>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</si>
  <si>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</si>
  <si>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</si>
  <si>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</si>
  <si>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</si>
  <si>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</si>
  <si>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</si>
  <si>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</si>
  <si>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</si>
  <si>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</si>
  <si>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</si>
  <si>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</si>
  <si>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</si>
  <si>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</si>
  <si>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</si>
  <si>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</si>
  <si>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</si>
  <si>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</si>
  <si>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</si>
  <si>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</si>
  <si>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</si>
  <si>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</si>
  <si>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</si>
  <si>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</si>
  <si>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</si>
  <si>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</si>
  <si>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</si>
  <si>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</si>
  <si>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</si>
  <si>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</si>
  <si>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</si>
  <si>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</si>
  <si>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</si>
  <si>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</si>
  <si>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</si>
  <si>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</si>
  <si>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</si>
  <si>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</si>
  <si>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</si>
  <si>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</si>
  <si>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</si>
  <si>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</si>
  <si>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</si>
  <si>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</si>
  <si>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</si>
  <si>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</si>
  <si>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</si>
  <si>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</si>
  <si>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</si>
  <si>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</si>
  <si>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</si>
  <si>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</si>
  <si>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</si>
  <si>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</si>
  <si>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</si>
  <si>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</si>
  <si>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</si>
  <si>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</si>
  <si>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</si>
  <si>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</si>
  <si>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</si>
  <si>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</si>
  <si>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</si>
  <si>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</si>
  <si>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</si>
  <si>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</si>
  <si>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</si>
  <si>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</si>
  <si>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</si>
  <si>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</si>
  <si>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</si>
  <si>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</si>
  <si>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</si>
  <si>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</si>
  <si>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</si>
  <si>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</si>
  <si>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</si>
  <si>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</si>
  <si>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</si>
  <si>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</si>
  <si>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</si>
  <si>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</si>
  <si>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</si>
  <si>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</si>
  <si>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</si>
  <si>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</si>
  <si>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</si>
  <si>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</si>
  <si>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</si>
  <si>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</si>
  <si>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</si>
  <si>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</si>
  <si>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</si>
  <si>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</si>
  <si>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</si>
  <si>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</si>
  <si>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</si>
  <si>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</si>
  <si>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</si>
  <si>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</si>
  <si>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</si>
  <si>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</si>
  <si>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</si>
  <si>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</si>
  <si>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</si>
  <si>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</si>
  <si>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</si>
  <si>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</si>
  <si>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</si>
  <si>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</si>
  <si>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</si>
  <si>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</si>
  <si>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</si>
  <si>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</si>
  <si>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</si>
  <si>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</si>
  <si>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</si>
  <si>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</si>
  <si>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</si>
  <si>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</si>
  <si>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</si>
  <si>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</si>
  <si>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</si>
  <si>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</si>
  <si>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</si>
  <si>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</si>
  <si>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</si>
  <si>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</si>
  <si>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</si>
  <si>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</si>
  <si>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</si>
  <si>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</si>
  <si>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</si>
  <si>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</si>
  <si>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</si>
  <si>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</si>
  <si>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</si>
  <si>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</si>
  <si>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</si>
  <si>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</si>
  <si>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</si>
  <si>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</si>
  <si>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</si>
  <si>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</si>
  <si>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</si>
  <si>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</si>
  <si>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</si>
  <si>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</si>
  <si>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</si>
  <si>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</si>
  <si>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</si>
  <si>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</si>
  <si>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</si>
  <si>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</si>
  <si>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</si>
  <si>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</si>
  <si>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</si>
  <si>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</si>
  <si>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</si>
  <si>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</si>
  <si>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</si>
  <si>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</si>
  <si>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</si>
  <si>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</si>
  <si>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</si>
  <si>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</si>
  <si>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</si>
  <si>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</si>
  <si>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</si>
  <si>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</si>
  <si>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</si>
  <si>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</si>
  <si>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</si>
  <si>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</si>
  <si>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</si>
  <si>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</si>
  <si>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</si>
  <si>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</si>
  <si>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</si>
  <si>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</si>
  <si>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</si>
  <si>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</si>
  <si>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</si>
  <si>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</si>
  <si>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</si>
  <si>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</si>
  <si>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</si>
  <si>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</si>
  <si>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</si>
  <si>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</si>
  <si>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</si>
  <si>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</si>
  <si>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</si>
  <si>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</si>
  <si>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</si>
  <si>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</si>
  <si>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</si>
  <si>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</si>
  <si>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</si>
  <si>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</si>
  <si>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</si>
  <si>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</si>
  <si>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</si>
  <si>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</si>
  <si>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</si>
  <si>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</si>
  <si>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</si>
  <si>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</si>
  <si>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</si>
  <si>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</si>
  <si>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</si>
  <si>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</si>
  <si>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</si>
  <si>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</si>
  <si>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</si>
  <si>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</si>
  <si>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</si>
  <si>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</si>
  <si>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</si>
  <si>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</si>
  <si>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</si>
  <si>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</si>
  <si>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</si>
  <si>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</si>
  <si>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</si>
  <si>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</si>
  <si>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</si>
  <si>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</si>
  <si>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</si>
  <si>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</si>
  <si>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</si>
  <si>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</si>
  <si>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</si>
  <si>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</si>
  <si>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</si>
  <si>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</si>
  <si>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</si>
  <si>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</si>
  <si>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</si>
  <si>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</si>
  <si>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</si>
  <si>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</si>
  <si>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</si>
  <si>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</si>
  <si>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</si>
  <si>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</si>
  <si>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</si>
  <si>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</si>
  <si>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</si>
  <si>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</si>
  <si>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</si>
  <si>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</si>
  <si>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</si>
  <si>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</si>
  <si>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</si>
  <si>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</si>
  <si>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</si>
  <si>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</si>
  <si>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</si>
  <si>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</si>
  <si>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</si>
  <si>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</si>
  <si>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</si>
  <si>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</si>
  <si>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</si>
  <si>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</si>
  <si>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</si>
  <si>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</si>
  <si>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</si>
  <si>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</si>
  <si>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</si>
  <si>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</si>
  <si>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</si>
  <si>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</si>
  <si>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</si>
  <si>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</si>
  <si>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</si>
  <si>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</si>
  <si>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</si>
  <si>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</si>
  <si>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</si>
  <si>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</si>
  <si>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</si>
  <si>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</si>
  <si>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</si>
  <si>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</si>
  <si>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</si>
  <si>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</si>
  <si>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</si>
  <si>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</si>
  <si>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</si>
  <si>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</si>
  <si>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</si>
  <si>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</si>
  <si>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</si>
  <si>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</si>
  <si>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</si>
  <si>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</si>
  <si>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</si>
  <si>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</si>
  <si>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</si>
  <si>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</si>
  <si>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</si>
  <si>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</si>
  <si>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</si>
  <si>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</si>
  <si>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</si>
  <si>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</si>
  <si>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</si>
  <si>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</si>
  <si>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</si>
  <si>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</si>
  <si>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</si>
  <si>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</si>
  <si>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</si>
  <si>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</si>
  <si>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</si>
  <si>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</si>
  <si>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</si>
  <si>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</si>
  <si>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</si>
  <si>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</si>
  <si>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</si>
  <si>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</si>
  <si>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</si>
  <si>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</si>
  <si>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</si>
  <si>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</si>
  <si>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</si>
  <si>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</si>
  <si>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</si>
  <si>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</si>
  <si>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</si>
  <si>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</si>
  <si>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</si>
  <si>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</si>
  <si>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</si>
  <si>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</si>
  <si>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</si>
  <si>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</si>
  <si>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</si>
  <si>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</si>
  <si>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</si>
  <si>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</si>
  <si>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</si>
  <si>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</si>
  <si>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</si>
  <si>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</si>
  <si>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</si>
  <si>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</si>
  <si>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</si>
  <si>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</si>
  <si>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</si>
  <si>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</si>
  <si>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</si>
  <si>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</si>
  <si>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</si>
  <si>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</si>
  <si>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</si>
  <si>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</si>
  <si>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</si>
  <si>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</si>
  <si>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</si>
  <si>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</si>
  <si>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</si>
  <si>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</si>
  <si>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</si>
  <si>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</si>
  <si>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</si>
  <si>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</si>
  <si>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</si>
  <si>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</si>
  <si>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</si>
  <si>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</si>
  <si>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</si>
  <si>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</si>
  <si>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</si>
  <si>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</si>
  <si>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</si>
  <si>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</si>
  <si>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</si>
  <si>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</si>
  <si>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</si>
  <si>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</si>
  <si>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</si>
  <si>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</si>
  <si>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</si>
  <si>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</si>
  <si>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</si>
  <si>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</si>
  <si>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</si>
  <si>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</si>
  <si>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</si>
  <si>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</si>
  <si>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</si>
  <si>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</si>
  <si>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</si>
  <si>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</si>
  <si>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</si>
  <si>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</si>
  <si>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</si>
  <si>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</si>
  <si>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</si>
  <si>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</si>
  <si>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</si>
  <si>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</si>
  <si>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</si>
  <si>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</si>
  <si>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</si>
  <si>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</si>
  <si>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</si>
  <si>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</si>
  <si>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</si>
  <si>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</si>
  <si>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</si>
  <si>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</si>
  <si>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</si>
  <si>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</si>
  <si>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</si>
  <si>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</si>
  <si>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</si>
  <si>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</si>
  <si>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</si>
  <si>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</si>
  <si>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</si>
  <si>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</si>
  <si>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</si>
  <si>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</si>
  <si>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</si>
  <si>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</si>
  <si>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</si>
  <si>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</si>
  <si>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</si>
  <si>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</si>
  <si>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</si>
  <si>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</si>
  <si>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</si>
  <si>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</si>
  <si>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</si>
  <si>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</si>
  <si>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</si>
  <si>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</si>
  <si>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</si>
  <si>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</si>
  <si>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</si>
  <si>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</si>
  <si>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</si>
  <si>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</si>
  <si>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</si>
  <si>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</si>
  <si>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</si>
  <si>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</si>
  <si>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</si>
  <si>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</si>
  <si>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</si>
  <si>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</si>
  <si>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</si>
  <si>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</si>
  <si>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</si>
  <si>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</si>
  <si>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</si>
  <si>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</si>
  <si>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</si>
  <si>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</si>
  <si>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</si>
  <si>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</si>
  <si>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</si>
  <si>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</si>
  <si>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</si>
  <si>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</si>
  <si>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</si>
  <si>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</si>
  <si>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</si>
  <si>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</si>
  <si>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</si>
  <si>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</si>
  <si>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</si>
  <si>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</si>
  <si>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</si>
  <si>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</si>
  <si>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</si>
  <si>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</si>
  <si>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</si>
  <si>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</si>
  <si>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</si>
  <si>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</si>
  <si>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</si>
  <si>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</si>
  <si>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</si>
  <si>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</si>
  <si>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</si>
  <si>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</si>
  <si>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</si>
  <si>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</si>
  <si>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</si>
  <si>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</si>
  <si>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</si>
  <si>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</si>
  <si>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</si>
  <si>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</si>
  <si>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</si>
  <si>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</si>
  <si>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</si>
  <si>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</si>
  <si>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</si>
  <si>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</si>
  <si>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</si>
  <si>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</si>
  <si>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</si>
  <si>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</si>
  <si>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</si>
  <si>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</si>
  <si>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</si>
  <si>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</si>
  <si>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</si>
  <si>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</si>
  <si>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</si>
  <si>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</si>
  <si>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</si>
  <si>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</si>
  <si>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</si>
  <si>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</si>
  <si>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</si>
  <si>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</si>
  <si>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</si>
  <si>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</si>
  <si>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</si>
  <si>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</si>
  <si>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</si>
  <si>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</si>
  <si>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</si>
  <si>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</si>
  <si>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</si>
  <si>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</si>
  <si>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</si>
  <si>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</si>
  <si>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</si>
  <si>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</si>
  <si>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</si>
  <si>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</si>
  <si>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</si>
  <si>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</si>
  <si>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</si>
  <si>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</si>
  <si>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</si>
  <si>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</si>
  <si>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</si>
  <si>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</si>
  <si>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</si>
  <si>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</si>
  <si>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</si>
  <si>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</si>
  <si>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</si>
  <si>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</si>
  <si>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</si>
  <si>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</si>
  <si>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</si>
  <si>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</si>
  <si>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</si>
  <si>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</si>
  <si>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</si>
  <si>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</si>
  <si>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</si>
  <si>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</si>
  <si>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</si>
  <si>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</si>
  <si>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</si>
  <si>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</si>
  <si>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</si>
  <si>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</si>
  <si>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</si>
  <si>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</si>
  <si>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</si>
  <si>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</si>
  <si>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</si>
  <si>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</si>
  <si>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</si>
  <si>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</si>
  <si>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</si>
  <si>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</si>
  <si>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</si>
  <si>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</si>
  <si>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</si>
  <si>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</si>
  <si>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</si>
  <si>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</si>
  <si>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</si>
  <si>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</si>
  <si>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</si>
  <si>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</si>
  <si>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</si>
  <si>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</si>
  <si>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</si>
  <si>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</si>
  <si>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</si>
  <si>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</si>
  <si>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</si>
  <si>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</si>
  <si>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</si>
  <si>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</si>
  <si>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</si>
  <si>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</si>
  <si>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</si>
  <si>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</si>
  <si>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</si>
  <si>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</si>
  <si>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</si>
  <si>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</si>
  <si>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</si>
  <si>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</si>
  <si>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</si>
  <si>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</si>
  <si>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</si>
  <si>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</si>
  <si>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</si>
  <si>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</si>
  <si>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</si>
  <si>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</si>
  <si>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</si>
  <si>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</si>
  <si>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</si>
  <si>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</si>
  <si>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</si>
  <si>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</si>
  <si>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</si>
  <si>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</si>
  <si>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</si>
  <si>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</si>
  <si>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</si>
  <si>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</si>
  <si>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</si>
  <si>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</si>
  <si>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</si>
  <si>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</si>
  <si>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</si>
  <si>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</si>
  <si>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</si>
  <si>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</si>
  <si>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</si>
  <si>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</si>
  <si>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</si>
  <si>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</si>
  <si>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</si>
  <si>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</si>
  <si>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</si>
  <si>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</si>
  <si>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</si>
  <si>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</si>
  <si>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</si>
  <si>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</si>
  <si>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</si>
  <si>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</si>
  <si>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</si>
  <si>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</si>
  <si>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</si>
  <si>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</si>
  <si>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</si>
  <si>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</si>
  <si>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</si>
  <si>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</si>
  <si>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</si>
  <si>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</si>
  <si>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</si>
  <si>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</si>
  <si>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</si>
  <si>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</si>
  <si>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</si>
  <si>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</si>
  <si>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</si>
  <si>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</si>
  <si>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</si>
  <si>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</si>
  <si>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</si>
  <si>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</si>
  <si>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</si>
  <si>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</si>
  <si>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</si>
  <si>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</si>
  <si>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</si>
  <si>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</si>
  <si>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</si>
  <si>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</si>
  <si>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</si>
  <si>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</si>
  <si>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</si>
  <si>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</si>
  <si>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</si>
  <si>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</si>
  <si>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</si>
  <si>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</si>
  <si>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</si>
  <si>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</si>
  <si>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</si>
  <si>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</si>
  <si>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</si>
  <si>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</si>
  <si>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</si>
  <si>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</si>
  <si>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</si>
  <si>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</si>
  <si>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</si>
  <si>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</si>
  <si>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</si>
  <si>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</si>
  <si>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</si>
  <si>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</si>
  <si>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</si>
  <si>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</si>
  <si>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</si>
  <si>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</si>
  <si>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</si>
  <si>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</si>
  <si>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</si>
  <si>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</si>
  <si>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</si>
  <si>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</si>
  <si>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</si>
  <si>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</si>
  <si>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</si>
  <si>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</si>
  <si>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</si>
  <si>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</si>
  <si>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</si>
  <si>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</si>
  <si>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</si>
  <si>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</si>
  <si>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</si>
  <si>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</si>
  <si>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</si>
  <si>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</si>
  <si>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</si>
  <si>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</si>
  <si>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</si>
  <si>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</si>
  <si>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</si>
  <si>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</si>
  <si>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</si>
  <si>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</si>
  <si>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</si>
  <si>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</si>
  <si>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</si>
  <si>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</si>
  <si>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</si>
  <si>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</si>
  <si>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</si>
  <si>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</si>
  <si>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</si>
  <si>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</si>
  <si>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</si>
  <si>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</si>
  <si>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</si>
  <si>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</si>
  <si>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</si>
  <si>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</si>
  <si>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</si>
  <si>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</si>
  <si>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</si>
  <si>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</si>
  <si>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</si>
  <si>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</si>
  <si>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</si>
  <si>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</si>
  <si>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</si>
  <si>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</si>
  <si>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</si>
  <si>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</si>
  <si>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</si>
  <si>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</si>
  <si>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</si>
  <si>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</si>
  <si>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</si>
  <si>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</si>
  <si>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</si>
  <si>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</si>
  <si>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</si>
  <si>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</si>
  <si>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</si>
  <si>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</si>
  <si>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</si>
  <si>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</si>
  <si>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</si>
  <si>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</si>
  <si>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</si>
  <si>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</si>
  <si>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</si>
  <si>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</si>
  <si>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</si>
  <si>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</si>
  <si>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</si>
  <si>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</si>
  <si>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</si>
  <si>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</si>
  <si>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</si>
  <si>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</si>
  <si>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</si>
  <si>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</si>
  <si>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</si>
  <si>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</si>
  <si>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</si>
  <si>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</si>
  <si>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</si>
  <si>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</si>
  <si>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</si>
  <si>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</si>
  <si>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</si>
  <si>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</si>
  <si>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</si>
  <si>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</si>
  <si>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</si>
  <si>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</si>
  <si>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</si>
  <si>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</si>
  <si>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</si>
  <si>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</si>
  <si>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</si>
  <si>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</si>
  <si>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</si>
  <si>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</si>
  <si>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</si>
  <si>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</si>
  <si>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</si>
  <si>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</si>
  <si>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</si>
  <si>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</si>
  <si>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</si>
  <si>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</si>
  <si>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</si>
  <si>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</si>
  <si>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</si>
  <si>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</si>
  <si>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</si>
  <si>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</si>
  <si>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</si>
  <si>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</si>
  <si>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</si>
  <si>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</si>
  <si>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</si>
  <si>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</si>
  <si>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</si>
  <si>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</si>
  <si>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</si>
  <si>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</si>
  <si>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</si>
  <si>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</si>
  <si>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</si>
  <si>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</si>
  <si>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</si>
  <si>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</si>
  <si>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</si>
  <si>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</si>
  <si>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</si>
  <si>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</si>
  <si>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</si>
  <si>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</si>
  <si>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</si>
  <si>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</si>
  <si>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</si>
  <si>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</si>
  <si>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</si>
  <si>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</si>
  <si>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</si>
  <si>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</si>
  <si>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</si>
  <si>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</si>
  <si>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</si>
  <si>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</si>
  <si>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</si>
  <si>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</si>
  <si>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</si>
  <si>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</si>
  <si>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</si>
  <si>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</si>
  <si>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</si>
  <si>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</si>
  <si>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</si>
  <si>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</si>
  <si>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</si>
  <si>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</si>
  <si>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</si>
  <si>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</si>
  <si>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</si>
  <si>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</si>
  <si>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</si>
  <si>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</si>
  <si>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</si>
  <si>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</si>
  <si>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</si>
  <si>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</si>
  <si>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</si>
  <si>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</si>
  <si>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</si>
  <si>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</si>
  <si>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</si>
  <si>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</si>
  <si>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</si>
  <si>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</si>
  <si>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</si>
  <si>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</si>
  <si>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</si>
  <si>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</si>
  <si>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</si>
  <si>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</si>
  <si>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</si>
  <si>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</si>
  <si>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</si>
  <si>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</si>
  <si>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</si>
  <si>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</si>
  <si>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</si>
  <si>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</si>
  <si>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</si>
  <si>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</si>
  <si>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</si>
  <si>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</si>
  <si>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</si>
  <si>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</si>
  <si>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</si>
  <si>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</si>
  <si>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</si>
  <si>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</si>
  <si>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</si>
  <si>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</si>
  <si>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</si>
  <si>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</si>
  <si>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</si>
  <si>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</si>
  <si>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</si>
  <si>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</si>
  <si>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</si>
  <si>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</si>
  <si>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</si>
  <si>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</si>
  <si>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</si>
  <si>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</si>
  <si>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</si>
  <si>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</si>
  <si>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</si>
  <si>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</si>
  <si>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</si>
  <si>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</si>
  <si>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</si>
  <si>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</si>
  <si>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</si>
  <si>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</si>
  <si>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</si>
  <si>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</si>
  <si>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</si>
  <si>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</si>
  <si>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</si>
  <si>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</si>
  <si>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</si>
  <si>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</si>
  <si>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</si>
  <si>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</si>
  <si>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</si>
  <si>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</si>
  <si>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</si>
  <si>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</si>
  <si>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</si>
  <si>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</si>
  <si>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</si>
  <si>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</si>
  <si>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</si>
  <si>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</si>
  <si>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</si>
  <si>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</si>
  <si>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</si>
  <si>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</si>
  <si>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</si>
  <si>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</si>
  <si>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</si>
  <si>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</si>
  <si>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</si>
  <si>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</si>
  <si>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</si>
  <si>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</si>
  <si>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</si>
  <si>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</si>
  <si>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</si>
  <si>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</si>
  <si>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</si>
  <si>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</si>
  <si>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</si>
  <si>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</si>
  <si>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</si>
  <si>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</si>
  <si>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</si>
  <si>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</si>
  <si>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</si>
  <si>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</si>
  <si>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</si>
  <si>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</si>
  <si>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</si>
  <si>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</si>
  <si>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</si>
  <si>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</si>
  <si>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</si>
  <si>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</si>
  <si>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</si>
  <si>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</si>
  <si>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</si>
  <si>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</si>
  <si>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</si>
  <si>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</si>
  <si>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</si>
  <si>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</si>
  <si>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</si>
  <si>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</si>
  <si>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</si>
  <si>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</si>
  <si>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</si>
  <si>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</si>
  <si>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</si>
  <si>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</si>
  <si>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</si>
  <si>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</si>
  <si>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</si>
  <si>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</si>
  <si>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</si>
  <si>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</si>
  <si>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</si>
  <si>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</si>
  <si>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</si>
  <si>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</si>
  <si>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</si>
  <si>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</si>
  <si>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</si>
  <si>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</si>
  <si>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</si>
  <si>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</si>
  <si>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</si>
  <si>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</si>
  <si>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</si>
  <si>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</si>
  <si>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</si>
  <si>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</si>
  <si>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</si>
  <si>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</si>
  <si>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</si>
  <si>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</si>
  <si>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</si>
  <si>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</si>
  <si>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</si>
  <si>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</si>
  <si>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</si>
  <si>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</si>
  <si>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</si>
  <si>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</si>
  <si>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</si>
  <si>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</si>
  <si>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</si>
  <si>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</si>
  <si>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</si>
  <si>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</si>
  <si>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</si>
  <si>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</si>
  <si>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</si>
  <si>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</si>
  <si>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</si>
  <si>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</si>
  <si>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</si>
  <si>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</si>
  <si>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</si>
  <si>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</si>
  <si>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</si>
  <si>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</si>
  <si>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</si>
  <si>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</si>
  <si>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</si>
  <si>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</si>
  <si>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</si>
  <si>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</si>
  <si>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</si>
  <si>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</si>
  <si>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</si>
  <si>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</si>
  <si>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</si>
  <si>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</si>
  <si>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</si>
  <si>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</si>
  <si>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</si>
  <si>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</si>
  <si>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</si>
  <si>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</si>
  <si>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</si>
  <si>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</si>
  <si>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</si>
  <si>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</si>
  <si>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</si>
  <si>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</si>
  <si>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</si>
  <si>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</si>
  <si>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</si>
  <si>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</si>
  <si>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</si>
  <si>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</si>
  <si>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</si>
  <si>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</si>
  <si>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</si>
  <si>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</si>
  <si>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</si>
  <si>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</si>
  <si>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</si>
  <si>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</si>
  <si>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</si>
  <si>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</si>
  <si>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</si>
  <si>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</si>
  <si>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</si>
  <si>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</si>
  <si>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</si>
  <si>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</si>
  <si>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</si>
  <si>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</si>
  <si>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</si>
  <si>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</si>
  <si>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</si>
  <si>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</si>
  <si>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</si>
  <si>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</si>
  <si>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</si>
  <si>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</si>
  <si>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</si>
  <si>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</si>
  <si>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</si>
  <si>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</si>
  <si>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</si>
  <si>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</si>
  <si>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</si>
  <si>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</si>
  <si>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</si>
  <si>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</si>
  <si>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</si>
  <si>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</si>
  <si>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</si>
  <si>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</si>
  <si>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</si>
  <si>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</si>
  <si>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</si>
  <si>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</si>
  <si>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</si>
  <si>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</si>
  <si>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</si>
  <si>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</si>
  <si>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</si>
  <si>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</si>
  <si>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</si>
  <si>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</si>
  <si>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</si>
  <si>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</si>
  <si>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</si>
  <si>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</si>
  <si>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</si>
  <si>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</si>
  <si>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</si>
  <si>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</si>
  <si>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</si>
  <si>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</si>
  <si>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</si>
  <si>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</si>
  <si>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</si>
  <si>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</si>
  <si>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</si>
  <si>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</si>
  <si>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</si>
  <si>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</si>
  <si>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</si>
  <si>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</si>
  <si>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</si>
  <si>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</si>
  <si>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</si>
  <si>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</si>
  <si>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</si>
  <si>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</si>
  <si>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</si>
  <si>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</si>
  <si>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</si>
  <si>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</si>
  <si>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</si>
  <si>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</si>
  <si>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</si>
  <si>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</si>
  <si>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</si>
  <si>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</si>
  <si>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</si>
  <si>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</si>
  <si>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</si>
  <si>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</si>
  <si>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</si>
  <si>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</si>
  <si>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</si>
  <si>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</si>
  <si>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</si>
  <si>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</si>
  <si>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</si>
  <si>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</si>
  <si>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</si>
  <si>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</si>
  <si>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</si>
  <si>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</si>
  <si>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</si>
  <si>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</si>
  <si>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</si>
  <si>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</si>
  <si>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</si>
  <si>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</si>
  <si>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</si>
  <si>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</si>
  <si>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</si>
  <si>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</si>
  <si>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</si>
  <si>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</si>
  <si>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</si>
  <si>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</si>
  <si>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</si>
  <si>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</si>
  <si>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</si>
  <si>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</si>
  <si>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</si>
  <si>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</si>
  <si>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</si>
  <si>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</si>
  <si>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</si>
  <si>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</si>
  <si>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</si>
  <si>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</si>
  <si>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</si>
  <si>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</si>
  <si>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</si>
  <si>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</si>
  <si>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</si>
  <si>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</si>
  <si>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</si>
  <si>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</si>
  <si>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</si>
  <si>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</si>
  <si>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</si>
  <si>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</si>
  <si>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</si>
  <si>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</si>
  <si>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</si>
  <si>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</si>
  <si>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</si>
  <si>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</si>
  <si>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</si>
  <si>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</si>
  <si>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</si>
  <si>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</si>
  <si>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</si>
  <si>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</si>
  <si>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</si>
  <si>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</si>
  <si>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</si>
  <si>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</si>
  <si>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</si>
  <si>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</si>
  <si>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</si>
  <si>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</si>
  <si>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</si>
  <si>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</si>
  <si>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</si>
  <si>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</si>
  <si>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</si>
  <si>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</si>
  <si>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</si>
  <si>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</si>
  <si>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</si>
  <si>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</si>
  <si>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</si>
  <si>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</si>
  <si>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</si>
  <si>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</si>
  <si>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</si>
  <si>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</si>
  <si>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</si>
  <si>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</si>
  <si>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</si>
  <si>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</si>
  <si>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</si>
  <si>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</si>
  <si>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</si>
  <si>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</si>
  <si>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</si>
  <si>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</si>
  <si>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</si>
  <si>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</si>
  <si>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</si>
  <si>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</si>
  <si>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</si>
  <si>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</si>
  <si>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</si>
  <si>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</si>
  <si>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</si>
  <si>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</si>
  <si>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</si>
  <si>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</si>
  <si>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</si>
  <si>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</si>
  <si>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</si>
  <si>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</si>
  <si>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</si>
  <si>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</si>
  <si>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</si>
  <si>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</si>
  <si>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</si>
  <si>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</si>
  <si>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</si>
  <si>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</si>
  <si>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</si>
  <si>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</si>
  <si>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</si>
  <si>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</si>
  <si>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</si>
  <si>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</si>
  <si>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</si>
  <si>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</si>
  <si>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</si>
  <si>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</si>
  <si>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</si>
  <si>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</si>
  <si>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</si>
  <si>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</si>
  <si>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</si>
  <si>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</si>
  <si>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</si>
  <si>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</si>
  <si>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</si>
  <si>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</si>
  <si>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</si>
  <si>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</si>
  <si>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</si>
  <si>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</si>
  <si>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</si>
  <si>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</si>
  <si>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</si>
  <si>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</si>
  <si>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</si>
  <si>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</si>
  <si>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</si>
  <si>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</si>
  <si>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</si>
  <si>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</si>
  <si>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</si>
  <si>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</si>
  <si>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</si>
  <si>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</si>
  <si>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</si>
  <si>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</si>
  <si>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</si>
  <si>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</si>
  <si>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</si>
  <si>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</si>
  <si>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</si>
  <si>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</si>
  <si>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</si>
  <si>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</si>
  <si>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</si>
  <si>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</si>
  <si>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</si>
  <si>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</si>
  <si>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</si>
  <si>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</si>
  <si>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</si>
  <si>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</si>
  <si>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</si>
  <si>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</si>
  <si>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</si>
  <si>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</si>
  <si>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</si>
  <si>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</si>
  <si>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</si>
  <si>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</si>
  <si>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</si>
  <si>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</si>
  <si>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</si>
  <si>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</si>
  <si>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</si>
  <si>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</si>
  <si>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</si>
  <si>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</si>
  <si>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</si>
  <si>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</si>
  <si>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</si>
  <si>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</si>
  <si>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</si>
  <si>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</si>
  <si>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</si>
  <si>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</si>
  <si>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</si>
  <si>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</si>
  <si>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</si>
  <si>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</si>
  <si>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</si>
  <si>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</si>
  <si>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</si>
  <si>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</si>
  <si>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</si>
  <si>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</si>
  <si>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</si>
  <si>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</si>
  <si>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</si>
  <si>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</si>
  <si>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</si>
  <si>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</si>
  <si>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</si>
  <si>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</si>
  <si>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</si>
  <si>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</si>
  <si>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</si>
  <si>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</si>
  <si>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</si>
  <si>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</si>
  <si>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</si>
  <si>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</si>
  <si>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</si>
  <si>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</si>
  <si>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</si>
  <si>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</si>
  <si>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</si>
  <si>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</si>
  <si>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</si>
  <si>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</si>
  <si>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</si>
  <si>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</si>
  <si>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</si>
  <si>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</si>
  <si>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</si>
  <si>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</si>
  <si>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</si>
  <si>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</si>
  <si>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</si>
  <si>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</si>
  <si>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</si>
  <si>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</si>
  <si>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</si>
  <si>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</si>
  <si>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</si>
  <si>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</si>
  <si>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</si>
  <si>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</si>
  <si>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</si>
  <si>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</si>
  <si>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</si>
  <si>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</si>
  <si>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</si>
  <si>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</si>
  <si>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</si>
  <si>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</si>
  <si>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</si>
  <si>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</si>
  <si>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</si>
  <si>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</si>
  <si>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</si>
  <si>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</si>
  <si>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</si>
  <si>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</si>
  <si>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</si>
  <si>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</si>
  <si>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</si>
  <si>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</si>
  <si>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</si>
  <si>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</si>
  <si>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</si>
  <si>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</si>
  <si>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</si>
  <si>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</si>
  <si>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</si>
  <si>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</si>
  <si>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</si>
  <si>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</si>
  <si>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</si>
  <si>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</si>
  <si>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</si>
  <si>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</si>
  <si>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</si>
  <si>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</si>
  <si>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</si>
  <si>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</si>
  <si>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</si>
  <si>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</si>
  <si>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</si>
  <si>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</si>
  <si>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</si>
  <si>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</si>
  <si>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</si>
  <si>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</si>
  <si>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</si>
  <si>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</si>
  <si>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</si>
  <si>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</si>
  <si>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</si>
  <si>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</si>
  <si>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</si>
  <si>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</si>
  <si>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</si>
  <si>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</si>
  <si>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</si>
  <si>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</si>
  <si>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</si>
  <si>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</si>
  <si>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</si>
  <si>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</si>
  <si>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</si>
  <si>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</si>
  <si>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</si>
  <si>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</si>
  <si>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</si>
  <si>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</si>
  <si>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</si>
  <si>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</si>
  <si>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</si>
  <si>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</si>
  <si>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</si>
  <si>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</si>
  <si>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</si>
  <si>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</si>
  <si>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</si>
  <si>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</si>
  <si>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</si>
  <si>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</si>
  <si>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</si>
  <si>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</si>
  <si>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</si>
  <si>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</si>
  <si>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</si>
  <si>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</si>
  <si>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</si>
  <si>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</si>
  <si>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</si>
  <si>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</si>
  <si>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</si>
  <si>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</si>
  <si>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</si>
  <si>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</si>
  <si>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</si>
  <si>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</si>
  <si>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</si>
  <si>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</si>
  <si>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</si>
  <si>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</si>
  <si>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</si>
  <si>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</si>
  <si>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</si>
  <si>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</si>
  <si>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</si>
  <si>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</si>
  <si>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</si>
  <si>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</si>
  <si>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</si>
  <si>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</si>
  <si>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</si>
  <si>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</si>
  <si>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</si>
  <si>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</si>
  <si>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</si>
  <si>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</si>
  <si>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</si>
  <si>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</si>
  <si>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</si>
  <si>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</si>
  <si>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</si>
  <si>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</si>
  <si>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</si>
  <si>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</si>
  <si>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</si>
  <si>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</si>
  <si>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</si>
  <si>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</si>
  <si>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</si>
  <si>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</si>
  <si>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</si>
  <si>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</si>
  <si>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</si>
  <si>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</si>
  <si>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</si>
  <si>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</si>
  <si>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</si>
  <si>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</si>
  <si>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</si>
  <si>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</si>
  <si>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</si>
  <si>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</si>
  <si>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</si>
  <si>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</si>
  <si>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</si>
  <si>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</si>
  <si>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</si>
  <si>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</si>
  <si>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</si>
  <si>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</si>
  <si>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</si>
  <si>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</si>
  <si>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</si>
  <si>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</si>
  <si>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</si>
  <si>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</si>
  <si>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</si>
  <si>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</si>
  <si>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</si>
  <si>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</si>
  <si>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</si>
  <si>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</si>
  <si>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</si>
  <si>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</si>
  <si>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</si>
  <si>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</si>
  <si>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</si>
  <si>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</si>
  <si>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</si>
  <si>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</si>
  <si>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</si>
  <si>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</si>
  <si>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</si>
  <si>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</si>
  <si>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</si>
  <si>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</si>
  <si>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</si>
  <si>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</si>
  <si>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</si>
  <si>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</si>
  <si>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</si>
  <si>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</si>
  <si>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</si>
  <si>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</si>
  <si>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</si>
  <si>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</si>
  <si>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</si>
  <si>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</si>
  <si>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</si>
  <si>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</si>
  <si>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</si>
  <si>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</si>
  <si>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</si>
  <si>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</si>
  <si>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</si>
  <si>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</si>
  <si>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</si>
  <si>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</si>
  <si>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</si>
  <si>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</si>
  <si>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</si>
  <si>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</si>
  <si>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</si>
  <si>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</si>
  <si>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</si>
  <si>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</si>
  <si>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</si>
  <si>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</si>
  <si>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</si>
  <si>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</si>
  <si>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</si>
  <si>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</si>
  <si>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</si>
  <si>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</si>
  <si>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</si>
  <si>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</si>
  <si>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</si>
  <si>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</si>
  <si>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</si>
  <si>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</si>
  <si>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</si>
  <si>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</si>
  <si>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</si>
  <si>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</si>
  <si>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</si>
  <si>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</si>
  <si>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</si>
  <si>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</si>
  <si>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</si>
  <si>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</si>
  <si>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</si>
  <si>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</si>
  <si>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</si>
  <si>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</si>
  <si>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</si>
  <si>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</si>
  <si>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</si>
  <si>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</si>
  <si>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</si>
  <si>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</si>
  <si>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</si>
  <si>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</si>
  <si>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</si>
  <si>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</si>
  <si>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</si>
  <si>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</si>
  <si>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</si>
  <si>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</si>
  <si>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</si>
  <si>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</si>
  <si>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</si>
  <si>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</si>
  <si>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</si>
  <si>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</si>
  <si>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</si>
  <si>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</si>
  <si>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</si>
  <si>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</si>
  <si>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</si>
  <si>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</si>
  <si>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</si>
  <si>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</si>
  <si>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</si>
  <si>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</si>
  <si>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</si>
  <si>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</si>
  <si>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</si>
  <si>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</si>
  <si>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</si>
  <si>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</si>
  <si>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</si>
  <si>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</si>
  <si>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</si>
  <si>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</si>
  <si>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</si>
  <si>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</si>
  <si>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</si>
  <si>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</si>
  <si>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</si>
  <si>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</si>
  <si>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</si>
  <si>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</si>
  <si>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</si>
  <si>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</si>
  <si>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</si>
  <si>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</si>
  <si>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</si>
  <si>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</si>
  <si>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</si>
  <si>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</si>
  <si>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</si>
  <si>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</si>
  <si>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</si>
  <si>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</si>
  <si>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</si>
  <si>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</si>
  <si>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</si>
  <si>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</si>
  <si>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</si>
  <si>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</si>
  <si>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</si>
  <si>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</si>
  <si>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</si>
  <si>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</si>
  <si>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</si>
  <si>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</si>
  <si>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</si>
  <si>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</si>
  <si>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</si>
  <si>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</si>
  <si>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</si>
  <si>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</si>
  <si>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</si>
  <si>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</si>
  <si>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</si>
  <si>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</si>
  <si>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</si>
  <si>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</si>
  <si>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</si>
  <si>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</si>
  <si>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</si>
  <si>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</si>
  <si>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</si>
  <si>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</si>
  <si>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</si>
  <si>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</si>
  <si>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</si>
  <si>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</si>
  <si>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</si>
  <si>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</si>
  <si>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</si>
  <si>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</si>
  <si>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</si>
  <si>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</si>
  <si>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</si>
  <si>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</si>
  <si>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</si>
  <si>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</si>
  <si>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</si>
  <si>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</si>
  <si>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</si>
  <si>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</si>
  <si>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</si>
  <si>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</si>
  <si>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</si>
  <si>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</si>
  <si>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</si>
  <si>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</si>
  <si>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</si>
  <si>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</si>
  <si>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</si>
  <si>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</si>
  <si>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</si>
  <si>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</si>
  <si>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</si>
  <si>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</si>
  <si>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</si>
  <si>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</si>
  <si>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</si>
  <si>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</si>
  <si>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</si>
  <si>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</si>
  <si>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</si>
  <si>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</si>
  <si>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</si>
  <si>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</si>
  <si>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</si>
  <si>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</si>
  <si>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</si>
  <si>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</si>
  <si>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</si>
  <si>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</si>
  <si>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</si>
  <si>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</si>
  <si>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</si>
  <si>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</si>
  <si>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</si>
  <si>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</si>
  <si>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</si>
  <si>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</si>
  <si>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</si>
  <si>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</si>
  <si>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</si>
  <si>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</si>
  <si>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</si>
  <si>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</si>
  <si>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</si>
  <si>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</si>
  <si>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</si>
  <si>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</si>
  <si>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</si>
  <si>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</si>
  <si>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</si>
  <si>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</si>
  <si>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</si>
  <si>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</si>
  <si>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</si>
  <si>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</si>
  <si>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</si>
  <si>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</si>
  <si>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</si>
  <si>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</si>
  <si>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</si>
  <si>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</si>
  <si>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</si>
  <si>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</si>
  <si>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</si>
  <si>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</si>
  <si>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</si>
  <si>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</si>
  <si>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</si>
  <si>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</si>
  <si>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</si>
  <si>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</si>
  <si>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</si>
  <si>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</si>
  <si>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</si>
  <si>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</si>
  <si>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</si>
  <si>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</si>
  <si>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</si>
  <si>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</si>
  <si>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</si>
  <si>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</si>
  <si>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</si>
  <si>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</si>
  <si>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</si>
  <si>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</si>
  <si>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</si>
  <si>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</si>
  <si>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</si>
  <si>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</si>
  <si>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</si>
  <si>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</si>
  <si>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</si>
  <si>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</si>
  <si>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</si>
  <si>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</si>
  <si>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</si>
  <si>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</si>
  <si>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</si>
  <si>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</si>
  <si>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</si>
  <si>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</si>
  <si>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</si>
  <si>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</si>
  <si>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</si>
  <si>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</si>
  <si>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</si>
  <si>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</si>
  <si>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</si>
  <si>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</si>
  <si>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</si>
  <si>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</si>
  <si>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</si>
  <si>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</si>
  <si>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</si>
  <si>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</si>
  <si>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</si>
  <si>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</si>
  <si>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</si>
  <si>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</si>
  <si>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</si>
  <si>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</si>
  <si>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</si>
  <si>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</si>
  <si>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</si>
  <si>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</si>
  <si>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</si>
  <si>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</si>
  <si>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</si>
  <si>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</si>
  <si>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</si>
  <si>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</si>
  <si>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</si>
  <si>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</si>
  <si>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</si>
  <si>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</si>
  <si>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</si>
  <si>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</si>
  <si>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</si>
  <si>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</si>
  <si>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</si>
  <si>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</si>
  <si>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</si>
  <si>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</si>
  <si>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</si>
  <si>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</si>
  <si>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</si>
  <si>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</si>
  <si>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</si>
  <si>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</si>
  <si>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</si>
  <si>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</si>
  <si>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</si>
  <si>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</si>
  <si>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</si>
  <si>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</si>
  <si>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</si>
  <si>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</si>
  <si>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</si>
  <si>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</si>
  <si>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</si>
  <si>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</si>
  <si>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</si>
  <si>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</si>
  <si>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</si>
  <si>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</si>
  <si>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</si>
  <si>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</si>
  <si>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</si>
  <si>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</si>
  <si>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</si>
  <si>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</si>
  <si>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</si>
  <si>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</si>
  <si>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</si>
  <si>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</si>
  <si>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</si>
  <si>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</si>
  <si>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</si>
  <si>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</si>
  <si>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</si>
  <si>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</si>
  <si>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</si>
  <si>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</si>
  <si>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</si>
  <si>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</si>
  <si>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</si>
  <si>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</si>
  <si>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</si>
  <si>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</si>
  <si>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</si>
  <si>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</si>
  <si>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</si>
  <si>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</si>
  <si>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</si>
  <si>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</si>
  <si>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</si>
  <si>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</si>
  <si>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</si>
  <si>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</si>
  <si>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</si>
  <si>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</si>
  <si>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</si>
  <si>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</si>
  <si>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</si>
  <si>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</si>
  <si>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</si>
  <si>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</si>
  <si>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</si>
  <si>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</si>
  <si>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</si>
  <si>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</si>
  <si>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</si>
  <si>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</si>
  <si>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</si>
  <si>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</si>
  <si>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</si>
  <si>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</si>
  <si>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</si>
  <si>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</si>
  <si>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</si>
  <si>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</si>
  <si>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</si>
  <si>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</si>
  <si>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</si>
  <si>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</si>
  <si>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</si>
  <si>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</si>
  <si>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</si>
  <si>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</si>
  <si>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</si>
  <si>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</si>
  <si>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</si>
  <si>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</si>
  <si>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</si>
  <si>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</si>
  <si>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</si>
  <si>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</si>
  <si>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</si>
  <si>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</si>
  <si>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</si>
  <si>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</si>
  <si>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</si>
  <si>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</si>
  <si>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</si>
  <si>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</si>
  <si>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</si>
  <si>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</si>
  <si>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</si>
  <si>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</si>
  <si>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</si>
  <si>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</si>
  <si>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</si>
  <si>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</si>
  <si>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</si>
  <si>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</si>
  <si>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</si>
  <si>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</si>
  <si>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</si>
  <si>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</si>
  <si>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</si>
  <si>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</si>
  <si>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</si>
  <si>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</si>
  <si>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</si>
  <si>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</si>
  <si>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</si>
  <si>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</si>
  <si>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</si>
  <si>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</si>
  <si>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</si>
  <si>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</si>
  <si>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</si>
  <si>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</si>
  <si>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</si>
  <si>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</si>
  <si>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</si>
  <si>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</si>
  <si>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</si>
  <si>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</si>
  <si>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</si>
  <si>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</si>
  <si>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</si>
  <si>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</si>
  <si>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</si>
  <si>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</si>
  <si>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</si>
  <si>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</si>
  <si>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</si>
  <si>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</si>
  <si>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</si>
  <si>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</si>
  <si>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</si>
  <si>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</si>
  <si>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</si>
  <si>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</si>
  <si>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</si>
  <si>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</si>
  <si>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</si>
  <si>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</si>
  <si>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</si>
  <si>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</si>
  <si>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</si>
  <si>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</si>
  <si>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</si>
  <si>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</si>
  <si>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</si>
  <si>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</si>
  <si>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</si>
  <si>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</si>
  <si>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</si>
  <si>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</si>
  <si>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</si>
  <si>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</si>
  <si>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</si>
  <si>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</si>
  <si>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</si>
  <si>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</si>
  <si>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</si>
  <si>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</si>
  <si>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</si>
  <si>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</si>
  <si>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</si>
  <si>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</si>
  <si>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</si>
  <si>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</si>
  <si>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</si>
  <si>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</si>
  <si>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</si>
  <si>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</si>
  <si>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</si>
  <si>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</si>
  <si>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</si>
  <si>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</si>
  <si>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</si>
  <si>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</si>
  <si>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</si>
  <si>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</si>
  <si>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</si>
  <si>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</si>
  <si>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</si>
  <si>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</si>
  <si>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</si>
  <si>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</si>
  <si>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</si>
  <si>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</si>
  <si>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</si>
  <si>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</si>
  <si>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</si>
  <si>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</si>
  <si>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</si>
  <si>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</si>
  <si>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</si>
  <si>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</si>
  <si>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</si>
  <si>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</si>
  <si>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</si>
  <si>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</si>
  <si>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</si>
  <si>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</si>
  <si>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</si>
  <si>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</si>
  <si>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</si>
  <si>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</si>
  <si>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</si>
  <si>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</si>
  <si>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</si>
  <si>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</si>
  <si>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</si>
  <si>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</si>
  <si>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</si>
  <si>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</si>
  <si>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</si>
  <si>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</si>
  <si>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</si>
  <si>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</si>
  <si>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</si>
  <si>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</si>
  <si>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</si>
  <si>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</si>
  <si>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</si>
  <si>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</si>
  <si>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</si>
  <si>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</si>
  <si>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</si>
  <si>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</si>
  <si>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</si>
  <si>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</si>
  <si>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</si>
  <si>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</si>
  <si>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</si>
  <si>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</si>
  <si>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</si>
  <si>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</si>
  <si>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</si>
  <si>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</si>
  <si>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</si>
  <si>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</si>
  <si>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</si>
  <si>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</si>
  <si>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</si>
  <si>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</si>
  <si>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</si>
  <si>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</si>
  <si>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</si>
  <si>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</si>
  <si>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</si>
  <si>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</si>
  <si>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</si>
  <si>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</si>
  <si>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</si>
  <si>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</si>
  <si>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</si>
  <si>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</si>
  <si>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</si>
  <si>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</si>
  <si>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</si>
  <si>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</si>
  <si>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</si>
  <si>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</si>
  <si>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</si>
  <si>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</si>
  <si>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</si>
  <si>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</si>
  <si>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</si>
  <si>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</si>
  <si>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</si>
  <si>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</si>
  <si>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</si>
  <si>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</si>
  <si>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</si>
  <si>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</si>
  <si>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</si>
  <si>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</si>
  <si>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</si>
  <si>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</si>
  <si>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</si>
  <si>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</si>
  <si>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</si>
  <si>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</si>
  <si>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</si>
  <si>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</si>
  <si>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</si>
  <si>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</si>
  <si>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</si>
  <si>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</si>
  <si>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</si>
  <si>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</si>
  <si>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</si>
  <si>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</si>
  <si>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</si>
  <si>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</si>
  <si>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</si>
  <si>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</si>
  <si>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</si>
  <si>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</si>
  <si>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</si>
  <si>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</si>
  <si>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</si>
  <si>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</si>
  <si>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</si>
  <si>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</si>
  <si>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</si>
  <si>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</si>
  <si>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</si>
  <si>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</si>
  <si>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</si>
  <si>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</si>
  <si>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</si>
  <si>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</si>
  <si>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</si>
  <si>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</si>
  <si>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</si>
  <si>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</si>
  <si>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</si>
  <si>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</si>
  <si>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</si>
  <si>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</si>
  <si>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</si>
  <si>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</si>
  <si>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</si>
  <si>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</si>
  <si>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</si>
  <si>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</si>
  <si>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</si>
  <si>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</si>
  <si>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</si>
  <si>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</si>
  <si>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</si>
  <si>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</si>
  <si>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</si>
  <si>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</si>
  <si>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</si>
  <si>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</si>
  <si>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</si>
  <si>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</si>
  <si>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</si>
  <si>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</si>
  <si>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</si>
  <si>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</si>
  <si>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</si>
  <si>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</si>
  <si>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</si>
  <si>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</si>
  <si>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</si>
  <si>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</si>
  <si>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</si>
  <si>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</si>
  <si>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</si>
  <si>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</si>
  <si>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</si>
  <si>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</si>
  <si>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</si>
  <si>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</si>
  <si>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</si>
  <si>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</si>
  <si>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</si>
  <si>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</si>
  <si>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</si>
  <si>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</si>
  <si>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</si>
  <si>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</si>
  <si>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</si>
  <si>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</si>
  <si>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</si>
  <si>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</si>
  <si>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</si>
  <si>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</si>
  <si>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</si>
  <si>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</si>
  <si>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</si>
  <si>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</si>
  <si>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</si>
  <si>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</si>
  <si>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</si>
  <si>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</si>
  <si>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</si>
  <si>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</si>
  <si>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</si>
  <si>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</si>
  <si>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</si>
  <si>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</si>
  <si>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</si>
  <si>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</si>
  <si>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</si>
  <si>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</si>
  <si>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</si>
  <si>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</si>
  <si>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</si>
  <si>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</si>
  <si>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</si>
  <si>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</si>
  <si>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</si>
  <si>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</si>
  <si>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</si>
  <si>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</si>
  <si>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</si>
  <si>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</si>
  <si>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</si>
  <si>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</si>
  <si>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</si>
  <si>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</si>
  <si>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</si>
  <si>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</si>
  <si>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</si>
  <si>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</si>
  <si>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</si>
  <si>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</si>
  <si>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</si>
  <si>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</si>
  <si>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</si>
  <si>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</si>
  <si>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</si>
  <si>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</si>
  <si>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</si>
  <si>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</si>
  <si>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</si>
  <si>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</si>
  <si>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</si>
  <si>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</si>
  <si>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</si>
  <si>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</si>
  <si>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</si>
  <si>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</si>
  <si>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</si>
  <si>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</si>
  <si>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</si>
  <si>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</si>
  <si>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</si>
  <si>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</si>
  <si>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</si>
  <si>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</si>
  <si>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</si>
  <si>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</si>
  <si>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</si>
  <si>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</si>
  <si>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</si>
  <si>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</si>
  <si>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</si>
  <si>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</si>
  <si>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</si>
  <si>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</si>
  <si>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</si>
  <si>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</si>
  <si>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</si>
  <si>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</si>
  <si>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</si>
  <si>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</si>
  <si>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</si>
  <si>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</si>
  <si>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</si>
  <si>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</si>
  <si>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</si>
  <si>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</si>
  <si>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</si>
  <si>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</si>
  <si>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</si>
  <si>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</si>
  <si>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</si>
  <si>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</si>
  <si>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</si>
  <si>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</si>
  <si>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</si>
  <si>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</si>
  <si>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</si>
  <si>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</si>
  <si>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</si>
  <si>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</si>
  <si>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</si>
  <si>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</si>
  <si>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</si>
  <si>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</si>
  <si>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</si>
  <si>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</si>
  <si>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</si>
  <si>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</si>
  <si>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</si>
  <si>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</si>
  <si>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</si>
  <si>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</si>
  <si>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</si>
  <si>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</si>
  <si>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</si>
  <si>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</si>
  <si>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</si>
  <si>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</si>
  <si>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</si>
  <si>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</si>
  <si>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</si>
  <si>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</si>
  <si>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</si>
  <si>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</si>
  <si>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</si>
  <si>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</si>
  <si>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</si>
  <si>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</si>
  <si>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</si>
  <si>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</si>
  <si>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</si>
  <si>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</si>
  <si>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</si>
  <si>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</si>
  <si>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</si>
  <si>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</si>
  <si>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</si>
  <si>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</si>
  <si>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</si>
  <si>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</si>
  <si>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</si>
  <si>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</si>
  <si>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</si>
  <si>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</si>
  <si>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</si>
  <si>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</si>
  <si>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</si>
  <si>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</si>
  <si>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</si>
  <si>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</si>
  <si>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</si>
  <si>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</si>
  <si>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</si>
  <si>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</si>
  <si>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</si>
  <si>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</si>
  <si>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</si>
  <si>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</si>
  <si>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</si>
  <si>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</si>
  <si>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</si>
  <si>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</si>
  <si>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</si>
  <si>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</si>
  <si>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</si>
  <si>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</si>
  <si>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</si>
  <si>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</si>
  <si>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</si>
  <si>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</si>
  <si>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</si>
  <si>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</si>
  <si>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</si>
  <si>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</si>
  <si>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</si>
  <si>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</si>
  <si>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</si>
  <si>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</si>
  <si>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</si>
  <si>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</si>
  <si>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</si>
  <si>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</si>
  <si>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</si>
  <si>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</si>
  <si>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</si>
  <si>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</si>
  <si>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</si>
  <si>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</si>
  <si>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</si>
  <si>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</si>
  <si>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</si>
  <si>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</si>
  <si>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</si>
  <si>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</si>
  <si>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</si>
  <si>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</si>
  <si>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</si>
  <si>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</si>
  <si>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</si>
  <si>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</si>
  <si>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</si>
  <si>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</si>
  <si>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</si>
  <si>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</si>
  <si>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</si>
  <si>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</si>
  <si>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</si>
  <si>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</si>
  <si>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</si>
  <si>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</si>
  <si>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</si>
  <si>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</si>
  <si>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</si>
  <si>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</si>
  <si>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</si>
  <si>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</si>
  <si>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</si>
  <si>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</si>
  <si>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</si>
  <si>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</si>
  <si>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</si>
  <si>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</si>
  <si>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</si>
  <si>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</si>
  <si>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</si>
  <si>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</si>
  <si>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</si>
  <si>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</si>
  <si>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</si>
  <si>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</si>
  <si>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</si>
  <si>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</si>
  <si>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</si>
  <si>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</si>
  <si>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</si>
  <si>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</si>
  <si>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</si>
  <si>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</si>
  <si>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</si>
  <si>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</si>
  <si>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</si>
  <si>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</si>
  <si>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</si>
  <si>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</si>
  <si>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</si>
  <si>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</si>
  <si>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</si>
  <si>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</si>
  <si>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</si>
  <si>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</si>
  <si>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</si>
  <si>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</si>
  <si>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</si>
  <si>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</si>
  <si>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</si>
  <si>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</si>
  <si>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</si>
  <si>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</si>
  <si>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</si>
  <si>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</si>
  <si>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</si>
  <si>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</si>
  <si>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</si>
  <si>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</si>
  <si>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</si>
  <si>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</si>
  <si>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</si>
  <si>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</si>
  <si>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</si>
  <si>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</si>
  <si>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</si>
  <si>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</si>
  <si>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</si>
  <si>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</si>
  <si>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</si>
  <si>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</si>
  <si>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</si>
  <si>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</si>
  <si>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</si>
  <si>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</si>
  <si>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</si>
  <si>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</si>
  <si>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</si>
  <si>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</si>
  <si>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</si>
  <si>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</si>
  <si>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</si>
  <si>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</si>
  <si>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</si>
  <si>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</si>
  <si>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</si>
  <si>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</si>
  <si>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</si>
  <si>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</si>
  <si>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</si>
  <si>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</si>
  <si>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</si>
  <si>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</si>
  <si>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</si>
  <si>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</si>
  <si>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</si>
  <si>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</si>
  <si>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</si>
  <si>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</si>
  <si>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</si>
  <si>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</si>
  <si>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</si>
  <si>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</si>
  <si>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</si>
  <si>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</si>
  <si>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</si>
  <si>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</si>
  <si>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</si>
  <si>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</si>
  <si>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</si>
  <si>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</si>
  <si>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</si>
  <si>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</si>
  <si>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</si>
  <si>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</si>
  <si>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</si>
  <si>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</si>
  <si>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</si>
  <si>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</si>
  <si>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</si>
  <si>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</si>
  <si>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</si>
  <si>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</si>
  <si>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</si>
  <si>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</si>
  <si>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</si>
  <si>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</si>
  <si>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</si>
  <si>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</si>
  <si>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</si>
  <si>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</si>
  <si>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</si>
  <si>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</si>
  <si>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</si>
  <si>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</si>
  <si>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</si>
  <si>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</si>
  <si>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</si>
  <si>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</si>
  <si>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</si>
  <si>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</si>
  <si>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</si>
  <si>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</si>
  <si>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</si>
  <si>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</si>
  <si>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</si>
  <si>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</si>
  <si>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</si>
  <si>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</si>
  <si>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</si>
  <si>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</si>
  <si>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</si>
  <si>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</si>
  <si>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</si>
  <si>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</si>
  <si>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</si>
  <si>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</si>
  <si>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</si>
  <si>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</si>
  <si>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</si>
  <si>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</si>
  <si>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</si>
  <si>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</si>
  <si>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</si>
  <si>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</si>
  <si>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</si>
  <si>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</si>
  <si>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</si>
  <si>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</si>
  <si>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</si>
  <si>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</si>
  <si>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</si>
  <si>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</si>
  <si>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</si>
  <si>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</si>
  <si>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</si>
  <si>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</si>
  <si>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</si>
  <si>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</si>
  <si>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</si>
  <si>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</si>
  <si>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</si>
  <si>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</si>
  <si>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</si>
  <si>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</si>
  <si>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</si>
  <si>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</si>
  <si>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</si>
  <si>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</si>
  <si>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</si>
  <si>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</si>
  <si>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</si>
  <si>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</si>
  <si>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</si>
  <si>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</si>
  <si>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</si>
  <si>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</si>
  <si>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</si>
  <si>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</si>
  <si>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</si>
  <si>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</si>
  <si>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</si>
  <si>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</si>
  <si>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</si>
  <si>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</si>
  <si>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</si>
  <si>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</si>
  <si>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</si>
  <si>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</si>
  <si>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</si>
  <si>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</si>
  <si>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</si>
  <si>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</si>
  <si>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</si>
  <si>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</si>
  <si>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</si>
  <si>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</si>
  <si>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</si>
  <si>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</si>
  <si>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</si>
  <si>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</si>
  <si>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</si>
  <si>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</si>
  <si>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</si>
  <si>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</si>
  <si>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</si>
  <si>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</si>
  <si>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</si>
  <si>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</si>
  <si>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</si>
  <si>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</si>
  <si>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</si>
  <si>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</si>
  <si>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</si>
  <si>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</si>
  <si>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</si>
  <si>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</si>
  <si>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</si>
  <si>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</si>
  <si>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</si>
  <si>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</si>
  <si>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</si>
  <si>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</si>
  <si>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</si>
  <si>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</si>
  <si>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</si>
  <si>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</si>
  <si>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</si>
  <si>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</si>
  <si>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</si>
  <si>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</si>
  <si>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</si>
  <si>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</si>
  <si>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</si>
  <si>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</si>
  <si>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</si>
  <si>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</si>
  <si>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</si>
  <si>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</si>
  <si>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</si>
  <si>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</si>
  <si>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</si>
  <si>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</si>
  <si>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</si>
  <si>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</si>
  <si>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</si>
  <si>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</si>
  <si>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</si>
  <si>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</si>
  <si>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</si>
  <si>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</si>
  <si>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</si>
  <si>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</si>
  <si>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</si>
  <si>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</si>
  <si>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</si>
  <si>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</si>
  <si>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</si>
  <si>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</si>
  <si>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</si>
  <si>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</si>
  <si>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</si>
  <si>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</si>
  <si>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</si>
  <si>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</si>
  <si>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</si>
  <si>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</si>
  <si>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</si>
  <si>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</si>
  <si>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</si>
  <si>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</si>
  <si>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</si>
  <si>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</si>
  <si>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</si>
  <si>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</si>
  <si>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</si>
  <si>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</si>
  <si>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</si>
  <si>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</si>
  <si>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</si>
  <si>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</si>
  <si>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</si>
  <si>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</si>
  <si>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</si>
  <si>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</si>
  <si>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</si>
  <si>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</si>
  <si>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</si>
  <si>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</si>
  <si>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</si>
  <si>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</si>
  <si>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</si>
  <si>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</si>
  <si>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</si>
  <si>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</si>
  <si>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</si>
  <si>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</si>
  <si>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</si>
  <si>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</si>
  <si>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</si>
  <si>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</si>
  <si>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</si>
  <si>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</si>
  <si>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</si>
  <si>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</si>
  <si>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</si>
  <si>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</si>
  <si>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</si>
  <si>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</si>
  <si>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</si>
  <si>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</si>
  <si>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</si>
  <si>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</si>
  <si>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</si>
  <si>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</si>
  <si>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</si>
  <si>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</si>
  <si>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</si>
  <si>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</si>
  <si>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</si>
  <si>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</si>
  <si>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</si>
  <si>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</si>
  <si>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</si>
  <si>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</si>
  <si>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</si>
  <si>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</si>
  <si>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</si>
  <si>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</si>
  <si>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</si>
  <si>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</si>
  <si>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</si>
  <si>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</si>
  <si>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</si>
  <si>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</si>
  <si>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</si>
  <si>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</si>
  <si>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</si>
  <si>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</si>
  <si>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</si>
  <si>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</si>
  <si>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</si>
  <si>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</si>
  <si>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</si>
  <si>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</si>
  <si>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</si>
  <si>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</si>
  <si>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</si>
  <si>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</si>
  <si>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</si>
  <si>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</si>
  <si>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</si>
  <si>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</si>
  <si>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</si>
  <si>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</si>
  <si>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</si>
  <si>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</si>
  <si>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</si>
  <si>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</si>
  <si>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</si>
  <si>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</si>
  <si>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</si>
  <si>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</si>
  <si>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</si>
  <si>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</si>
  <si>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</si>
  <si>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</si>
  <si>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</si>
  <si>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</si>
  <si>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</si>
  <si>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</si>
  <si>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</si>
  <si>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</si>
  <si>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</si>
  <si>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</si>
  <si>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</si>
  <si>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</si>
  <si>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</si>
  <si>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</si>
  <si>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</si>
  <si>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</si>
  <si>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</si>
  <si>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</si>
  <si>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</si>
  <si>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</si>
  <si>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</si>
  <si>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</si>
  <si>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</si>
  <si>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</si>
  <si>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</si>
  <si>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</si>
  <si>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</si>
  <si>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</si>
  <si>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</si>
  <si>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</si>
  <si>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</si>
  <si>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</si>
  <si>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</si>
  <si>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</si>
  <si>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</si>
  <si>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</si>
  <si>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</si>
  <si>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</si>
  <si>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</si>
  <si>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</si>
  <si>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</si>
  <si>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</si>
  <si>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</si>
  <si>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</si>
  <si>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</si>
  <si>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</si>
  <si>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</si>
  <si>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</si>
  <si>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</si>
  <si>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</si>
  <si>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</si>
  <si>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</si>
  <si>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</si>
  <si>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</si>
  <si>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</si>
  <si>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</si>
  <si>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</si>
  <si>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</si>
  <si>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</si>
  <si>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</si>
  <si>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</si>
  <si>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</si>
  <si>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</si>
  <si>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</si>
  <si>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</si>
  <si>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</si>
  <si>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</si>
  <si>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</si>
  <si>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</si>
  <si>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</si>
  <si>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</si>
  <si>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</si>
  <si>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</si>
  <si>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</si>
  <si>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</si>
  <si>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</si>
  <si>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</si>
  <si>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</si>
  <si>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</si>
  <si>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</si>
  <si>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</si>
  <si>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</si>
  <si>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</si>
  <si>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</si>
  <si>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</si>
  <si>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</si>
  <si>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</si>
  <si>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</si>
  <si>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</si>
  <si>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</si>
  <si>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</si>
  <si>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</si>
  <si>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</si>
  <si>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</si>
  <si>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</si>
  <si>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</si>
  <si>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</si>
  <si>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</si>
  <si>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</si>
  <si>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</si>
  <si>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</si>
  <si>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</si>
  <si>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</si>
  <si>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</si>
  <si>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</si>
  <si>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</si>
  <si>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</si>
  <si>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</si>
  <si>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</si>
  <si>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</si>
  <si>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</si>
  <si>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</si>
  <si>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</si>
  <si>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</si>
  <si>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</si>
  <si>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</si>
  <si>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</si>
  <si>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</si>
  <si>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</si>
  <si>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</si>
  <si>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</si>
  <si>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</si>
  <si>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</si>
  <si>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</si>
  <si>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</si>
  <si>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</si>
  <si>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</si>
  <si>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</si>
  <si>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</si>
  <si>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</si>
  <si>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</si>
  <si>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</si>
  <si>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</si>
  <si>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</si>
  <si>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</si>
  <si>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</si>
  <si>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</si>
  <si>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</si>
  <si>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</si>
  <si>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</si>
  <si>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</si>
  <si>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</si>
  <si>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</si>
  <si>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</si>
  <si>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</si>
  <si>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</si>
  <si>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</si>
  <si>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</si>
  <si>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</si>
  <si>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</si>
  <si>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</si>
  <si>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</si>
  <si>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</si>
  <si>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</si>
  <si>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</si>
  <si>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</si>
  <si>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</si>
  <si>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</si>
  <si>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</si>
  <si>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</si>
  <si>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</si>
  <si>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</si>
  <si>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</si>
  <si>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</si>
  <si>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</si>
  <si>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</si>
  <si>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</si>
  <si>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</si>
  <si>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</si>
  <si>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</si>
  <si>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</si>
  <si>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</si>
  <si>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</si>
  <si>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</si>
  <si>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</si>
  <si>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</si>
  <si>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</si>
  <si>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</si>
  <si>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</si>
  <si>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</si>
  <si>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</si>
  <si>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</si>
  <si>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</si>
  <si>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</si>
  <si>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</si>
  <si>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</si>
  <si>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</si>
  <si>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</si>
  <si>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</si>
  <si>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</si>
  <si>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</si>
  <si>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</si>
  <si>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</si>
  <si>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</si>
  <si>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</si>
  <si>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</si>
  <si>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</si>
  <si>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</si>
  <si>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</si>
  <si>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</si>
  <si>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</si>
  <si>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</si>
  <si>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</si>
  <si>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</si>
  <si>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</si>
  <si>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</si>
  <si>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</si>
  <si>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</si>
  <si>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</si>
  <si>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</si>
  <si>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</si>
  <si>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</si>
  <si>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</si>
  <si>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</si>
  <si>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</si>
  <si>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</si>
  <si>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</si>
  <si>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</si>
  <si>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</si>
  <si>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</si>
  <si>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</si>
  <si>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</si>
  <si>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</si>
  <si>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</si>
  <si>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</si>
  <si>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</si>
  <si>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</si>
  <si>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</si>
  <si>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</si>
  <si>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</si>
  <si>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</si>
  <si>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</si>
  <si>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</si>
  <si>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</si>
  <si>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</si>
  <si>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</si>
  <si>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</si>
  <si>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</si>
  <si>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</si>
  <si>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</si>
  <si>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</si>
  <si>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</si>
  <si>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</si>
  <si>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</si>
  <si>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</si>
  <si>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</si>
  <si>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</si>
  <si>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</si>
  <si>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</si>
  <si>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</si>
  <si>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</si>
  <si>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</si>
  <si>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</si>
  <si>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</si>
  <si>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</si>
  <si>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</si>
  <si>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</si>
  <si>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</si>
  <si>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</si>
  <si>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</si>
  <si>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</si>
  <si>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</si>
  <si>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</si>
  <si>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</si>
  <si>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</si>
  <si>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</si>
  <si>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</si>
  <si>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</si>
  <si>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</si>
  <si>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</si>
  <si>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</si>
  <si>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</si>
  <si>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</si>
  <si>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</si>
  <si>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</si>
  <si>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</si>
  <si>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</si>
  <si>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</si>
  <si>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</si>
  <si>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</si>
  <si>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</si>
  <si>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</si>
  <si>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</si>
  <si>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</si>
  <si>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</si>
  <si>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</si>
  <si>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</si>
  <si>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</si>
  <si>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</si>
  <si>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</si>
  <si>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</si>
  <si>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</si>
  <si>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</si>
  <si>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</si>
  <si>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</si>
  <si>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</si>
  <si>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</si>
  <si>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</si>
  <si>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</si>
  <si>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</si>
  <si>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</si>
  <si>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</si>
  <si>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</si>
  <si>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</si>
  <si>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</si>
  <si>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</si>
  <si>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</si>
  <si>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</si>
  <si>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</si>
  <si>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</si>
  <si>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</si>
  <si>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</si>
  <si>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</si>
  <si>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</si>
  <si>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</si>
  <si>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</si>
  <si>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</si>
  <si>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</si>
  <si>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</si>
  <si>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</si>
  <si>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</si>
  <si>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</si>
  <si>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</si>
  <si>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</si>
  <si>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</si>
  <si>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</si>
  <si>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</si>
  <si>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</si>
  <si>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</si>
  <si>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</si>
  <si>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</si>
  <si>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</si>
  <si>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</si>
  <si>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</si>
  <si>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</si>
  <si>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</si>
  <si>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</si>
  <si>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</si>
  <si>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</si>
  <si>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</si>
  <si>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</si>
  <si>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</si>
  <si>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</si>
  <si>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</si>
  <si>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</si>
  <si>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</si>
  <si>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</si>
  <si>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</si>
  <si>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</si>
  <si>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</si>
  <si>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</si>
  <si>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</si>
  <si>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</si>
  <si>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</si>
  <si>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</si>
  <si>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</si>
  <si>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</si>
  <si>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</si>
  <si>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</si>
  <si>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</si>
  <si>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</si>
  <si>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</si>
  <si>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</si>
  <si>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</si>
  <si>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</si>
  <si>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</si>
  <si>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</si>
  <si>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</si>
  <si>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</si>
  <si>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</si>
  <si>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</si>
  <si>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</si>
  <si>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</si>
  <si>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</si>
  <si>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</si>
  <si>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</si>
  <si>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</si>
  <si>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</si>
  <si>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</si>
  <si>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</si>
  <si>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</si>
  <si>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</si>
  <si>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</si>
  <si>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</si>
  <si>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</si>
  <si>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</si>
  <si>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</si>
  <si>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</si>
  <si>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</si>
  <si>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</si>
  <si>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</si>
  <si>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</si>
  <si>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</si>
  <si>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</si>
  <si>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</si>
  <si>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</si>
  <si>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</si>
  <si>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</si>
  <si>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</si>
  <si>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</si>
  <si>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</si>
  <si>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</si>
  <si>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</si>
  <si>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</si>
  <si>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</si>
  <si>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</si>
  <si>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</si>
  <si>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</si>
  <si>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</si>
  <si>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</si>
  <si>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</si>
  <si>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</si>
  <si>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</si>
  <si>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</si>
  <si>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</si>
  <si>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</si>
  <si>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</si>
  <si>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</si>
  <si>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</si>
  <si>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</si>
  <si>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</si>
  <si>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</si>
  <si>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</si>
  <si>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</si>
  <si>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</si>
  <si>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</si>
  <si>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</si>
  <si>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</si>
  <si>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</si>
  <si>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</si>
  <si>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</si>
  <si>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</si>
  <si>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</si>
  <si>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</si>
  <si>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</si>
  <si>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</si>
  <si>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</si>
  <si>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</si>
  <si>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</si>
  <si>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</si>
  <si>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</si>
  <si>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</si>
  <si>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</si>
  <si>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</si>
  <si>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</si>
  <si>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</si>
  <si>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</si>
  <si>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</si>
  <si>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</si>
  <si>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</si>
  <si>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</si>
  <si>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</si>
  <si>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</si>
  <si>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</si>
  <si>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</si>
  <si>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</si>
  <si>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</si>
  <si>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</si>
  <si>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</si>
  <si>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</si>
  <si>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</si>
  <si>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</si>
  <si>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</si>
  <si>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</si>
  <si>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</si>
  <si>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</si>
  <si>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</si>
  <si>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</si>
  <si>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</si>
  <si>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</si>
  <si>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</si>
  <si>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</si>
  <si>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</si>
  <si>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</si>
  <si>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</si>
  <si>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</si>
  <si>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</si>
  <si>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</si>
  <si>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</si>
  <si>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</si>
  <si>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</si>
  <si>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</si>
  <si>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</si>
  <si>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</si>
  <si>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</si>
  <si>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</si>
  <si>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</si>
  <si>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</si>
  <si>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</si>
  <si>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</si>
  <si>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</si>
  <si>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</si>
  <si>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</si>
  <si>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</si>
  <si>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</si>
  <si>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</si>
  <si>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</si>
  <si>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</si>
  <si>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</si>
  <si>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</si>
  <si>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</si>
  <si>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</si>
  <si>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</si>
  <si>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</si>
  <si>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</si>
  <si>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</si>
  <si>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</si>
  <si>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</si>
  <si>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</si>
  <si>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</si>
  <si>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</si>
  <si>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</si>
  <si>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</si>
  <si>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</si>
  <si>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</si>
  <si>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</si>
  <si>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</si>
  <si>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</si>
  <si>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</si>
  <si>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</si>
  <si>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</si>
  <si>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</si>
  <si>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</si>
  <si>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</si>
  <si>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</si>
  <si>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</si>
  <si>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</si>
  <si>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</si>
  <si>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</si>
  <si>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</si>
  <si>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</si>
  <si>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</si>
  <si>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</si>
  <si>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</si>
  <si>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</si>
  <si>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</si>
  <si>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</si>
  <si>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</si>
  <si>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</si>
  <si>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</si>
  <si>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</si>
  <si>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</si>
  <si>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</si>
  <si>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</si>
  <si>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</si>
  <si>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</si>
  <si>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</si>
  <si>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</si>
  <si>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</si>
  <si>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</si>
  <si>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</si>
  <si>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</si>
  <si>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</si>
  <si>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</si>
  <si>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</si>
  <si>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</si>
  <si>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</si>
  <si>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</si>
  <si>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</si>
  <si>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</si>
  <si>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</si>
  <si>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</si>
  <si>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</si>
  <si>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</si>
  <si>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</si>
  <si>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</si>
  <si>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</si>
  <si>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</si>
  <si>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</si>
  <si>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</si>
  <si>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</si>
  <si>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</si>
  <si>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</si>
  <si>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</si>
  <si>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</si>
  <si>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</si>
  <si>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</si>
  <si>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</si>
  <si>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</si>
  <si>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</si>
  <si>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</si>
  <si>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</si>
  <si>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</si>
  <si>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</si>
  <si>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</si>
  <si>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</si>
  <si>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</si>
  <si>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</si>
  <si>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</si>
  <si>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</si>
  <si>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</si>
  <si>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</si>
  <si>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</si>
  <si>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</si>
  <si>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</si>
  <si>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</si>
  <si>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</si>
  <si>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</si>
  <si>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</si>
  <si>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</si>
  <si>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</si>
  <si>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</si>
  <si>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</si>
  <si>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</si>
  <si>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</si>
  <si>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</si>
  <si>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</si>
  <si>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</si>
  <si>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</si>
  <si>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</si>
  <si>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</si>
  <si>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</si>
  <si>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</si>
  <si>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</si>
  <si>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</si>
  <si>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</si>
  <si>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</si>
  <si>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</si>
  <si>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</si>
  <si>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</si>
  <si>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</si>
  <si>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</si>
  <si>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</si>
  <si>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</si>
  <si>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</si>
  <si>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</si>
  <si>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</si>
  <si>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</si>
  <si>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</si>
  <si>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</si>
  <si>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</si>
  <si>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</si>
  <si>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</si>
  <si>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</si>
  <si>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</si>
  <si>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</si>
  <si>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</si>
  <si>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</si>
  <si>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</si>
  <si>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</si>
  <si>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</si>
  <si>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</si>
  <si>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</si>
  <si>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</si>
  <si>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</si>
  <si>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</si>
  <si>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</si>
  <si>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</si>
  <si>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</si>
  <si>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</si>
  <si>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</si>
  <si>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</si>
  <si>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</si>
  <si>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</si>
  <si>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</si>
  <si>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</si>
  <si>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</si>
  <si>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</si>
  <si>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</si>
  <si>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</si>
  <si>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</si>
  <si>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</si>
  <si>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</si>
  <si>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</si>
  <si>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</si>
  <si>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</si>
  <si>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</si>
  <si>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</si>
  <si>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</si>
  <si>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</si>
  <si>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</si>
  <si>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</si>
  <si>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</si>
  <si>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</si>
  <si>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</si>
  <si>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</si>
  <si>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</si>
  <si>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</si>
  <si>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</si>
  <si>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</si>
  <si>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</si>
  <si>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</si>
  <si>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</si>
  <si>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</si>
  <si>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</si>
  <si>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</si>
  <si>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</si>
  <si>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</si>
  <si>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</si>
  <si>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</si>
  <si>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</si>
  <si>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</si>
  <si>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</si>
  <si>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</si>
  <si>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</si>
  <si>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</si>
  <si>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</si>
  <si>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</si>
  <si>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</si>
  <si>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</si>
  <si>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</si>
  <si>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</si>
  <si>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</si>
  <si>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</si>
  <si>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</si>
  <si>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</si>
  <si>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</si>
  <si>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</si>
  <si>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</si>
  <si>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</si>
  <si>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</si>
  <si>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</si>
  <si>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</si>
  <si>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</si>
  <si>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</si>
  <si>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</si>
  <si>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</si>
  <si>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</si>
  <si>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</si>
  <si>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</si>
  <si>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</si>
  <si>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</si>
  <si>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</si>
  <si>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</si>
  <si>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</si>
  <si>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</si>
  <si>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</si>
  <si>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</si>
  <si>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</si>
  <si>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</si>
  <si>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</si>
  <si>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</si>
  <si>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</si>
  <si>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</si>
  <si>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</si>
  <si>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</si>
  <si>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</si>
  <si>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</si>
  <si>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</si>
  <si>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</si>
  <si>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</si>
  <si>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</si>
  <si>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</si>
  <si>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</si>
  <si>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</si>
  <si>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</si>
  <si>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</si>
  <si>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</si>
  <si>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</si>
  <si>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</si>
  <si>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</si>
  <si>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</si>
  <si>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</si>
  <si>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</si>
  <si>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</si>
  <si>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</si>
  <si>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</si>
  <si>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</si>
  <si>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</si>
  <si>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</si>
  <si>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</si>
  <si>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</si>
  <si>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</si>
  <si>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</si>
  <si>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</si>
  <si>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</si>
  <si>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</si>
  <si>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</si>
  <si>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</si>
  <si>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</si>
  <si>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</si>
  <si>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</si>
  <si>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</si>
  <si>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</si>
  <si>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</si>
  <si>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</si>
  <si>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</si>
  <si>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</si>
  <si>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</si>
  <si>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</si>
  <si>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</si>
  <si>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</si>
  <si>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</si>
  <si>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</si>
  <si>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</si>
  <si>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</si>
  <si>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</si>
  <si>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</si>
  <si>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</si>
  <si>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</si>
  <si>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</si>
  <si>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</si>
  <si>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</si>
  <si>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</si>
  <si>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</si>
  <si>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</si>
  <si>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</si>
  <si>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</si>
  <si>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</si>
  <si>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</si>
  <si>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</si>
  <si>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</si>
  <si>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</si>
  <si>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</si>
  <si>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</si>
  <si>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</si>
  <si>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</si>
  <si>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</si>
  <si>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</si>
  <si>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</si>
  <si>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</si>
  <si>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</si>
  <si>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</si>
  <si>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</si>
  <si>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</si>
  <si>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</si>
  <si>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</si>
  <si>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</si>
  <si>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</si>
  <si>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</si>
  <si>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</si>
  <si>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</si>
  <si>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</si>
  <si>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</si>
  <si>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</si>
  <si>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</si>
  <si>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</si>
  <si>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</si>
  <si>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</si>
  <si>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</si>
  <si>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</si>
  <si>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</si>
  <si>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</si>
  <si>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</si>
  <si>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</si>
  <si>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</si>
  <si>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</si>
  <si>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</si>
  <si>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</si>
  <si>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</si>
  <si>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</si>
  <si>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</si>
  <si>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</si>
  <si>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</si>
  <si>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</si>
  <si>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</si>
  <si>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</si>
  <si>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</si>
  <si>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</si>
  <si>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</si>
  <si>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</si>
  <si>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</si>
  <si>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</si>
  <si>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</si>
  <si>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</si>
  <si>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</si>
  <si>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</si>
  <si>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</si>
  <si>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</si>
  <si>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</si>
  <si>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</si>
  <si>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</si>
  <si>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</si>
  <si>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</si>
  <si>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</si>
  <si>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</si>
  <si>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</si>
  <si>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</si>
  <si>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</si>
  <si>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</si>
  <si>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</si>
  <si>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</si>
  <si>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</si>
  <si>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</si>
  <si>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</si>
  <si>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</si>
  <si>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</si>
  <si>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</si>
  <si>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</si>
  <si>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</si>
  <si>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</si>
  <si>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</si>
  <si>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</si>
  <si>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</si>
  <si>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</si>
  <si>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</si>
  <si>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</si>
  <si>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</si>
  <si>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</si>
  <si>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</si>
  <si>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</si>
  <si>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</si>
  <si>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</si>
  <si>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</si>
  <si>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</si>
  <si>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</si>
  <si>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</si>
  <si>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</si>
  <si>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</si>
  <si>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</si>
  <si>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</si>
  <si>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</si>
  <si>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</si>
  <si>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</si>
  <si>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</si>
  <si>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</si>
  <si>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</si>
  <si>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</si>
  <si>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</si>
  <si>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</si>
  <si>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</si>
  <si>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</si>
  <si>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</si>
  <si>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</si>
  <si>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</si>
  <si>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</si>
  <si>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</si>
  <si>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</si>
  <si>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</si>
  <si>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</si>
  <si>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</si>
  <si>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</si>
  <si>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</si>
  <si>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</si>
  <si>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</si>
  <si>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</si>
  <si>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</si>
  <si>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</si>
  <si>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</si>
  <si>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</si>
  <si>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</si>
  <si>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</si>
  <si>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</si>
  <si>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</si>
  <si>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</si>
  <si>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</si>
  <si>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</si>
  <si>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</si>
  <si>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</si>
  <si>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</si>
  <si>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</si>
  <si>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</si>
  <si>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</si>
  <si>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</si>
  <si>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</si>
  <si>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</si>
  <si>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</si>
  <si>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</si>
  <si>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</si>
  <si>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</si>
  <si>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</si>
  <si>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</si>
  <si>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</si>
  <si>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</si>
  <si>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</si>
  <si>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</si>
  <si>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</si>
  <si>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</si>
  <si>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</si>
  <si>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</si>
  <si>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</si>
  <si>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</si>
  <si>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</si>
  <si>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</si>
  <si>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</si>
  <si>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</si>
  <si>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</si>
  <si>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</si>
  <si>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</si>
  <si>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</si>
  <si>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</si>
  <si>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</si>
  <si>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</si>
  <si>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</si>
  <si>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</si>
  <si>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</si>
  <si>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</si>
  <si>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</si>
  <si>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</si>
  <si>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</si>
  <si>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</si>
  <si>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</si>
  <si>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</si>
  <si>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</si>
  <si>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</si>
  <si>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</si>
  <si>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</si>
  <si>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</si>
  <si>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</si>
  <si>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</si>
  <si>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</si>
  <si>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</si>
  <si>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</si>
  <si>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</si>
  <si>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</si>
  <si>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</si>
  <si>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</si>
  <si>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</si>
  <si>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</si>
  <si>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</si>
  <si>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</si>
  <si>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</si>
  <si>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</si>
  <si>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</si>
  <si>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</si>
  <si>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</si>
  <si>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</si>
  <si>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</si>
  <si>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</si>
  <si>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</si>
  <si>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</si>
  <si>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</si>
  <si>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</si>
  <si>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</si>
  <si>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</si>
  <si>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</si>
  <si>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</si>
  <si>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</si>
  <si>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</si>
  <si>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</si>
  <si>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</si>
  <si>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</si>
  <si>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</si>
  <si>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</si>
  <si>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</si>
  <si>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</si>
  <si>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</si>
  <si>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</si>
  <si>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</si>
  <si>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</si>
  <si>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</si>
  <si>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</si>
  <si>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</si>
  <si>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</si>
  <si>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</si>
  <si>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</si>
  <si>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</si>
  <si>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</si>
  <si>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</si>
  <si>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</si>
  <si>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</si>
  <si>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</si>
  <si>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</si>
  <si>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</si>
  <si>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</si>
  <si>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</si>
  <si>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</si>
  <si>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</si>
  <si>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</si>
  <si>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</si>
  <si>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</si>
  <si>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</si>
  <si>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</si>
  <si>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</si>
  <si>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</si>
  <si>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</si>
  <si>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</si>
  <si>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</si>
  <si>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</si>
  <si>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</si>
  <si>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</si>
  <si>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</si>
  <si>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</si>
  <si>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</si>
  <si>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</si>
  <si>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</si>
  <si>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</si>
  <si>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</si>
  <si>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</si>
  <si>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</si>
  <si>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</si>
  <si>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</si>
  <si>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</si>
  <si>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</si>
  <si>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</si>
  <si>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</si>
  <si>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</si>
  <si>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</si>
  <si>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</si>
  <si>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</si>
  <si>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</si>
  <si>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</si>
  <si>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</si>
  <si>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</si>
  <si>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</si>
  <si>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</si>
  <si>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</si>
  <si>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</si>
  <si>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</si>
  <si>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</si>
  <si>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</si>
  <si>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</si>
  <si>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</si>
  <si>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</si>
  <si>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</si>
  <si>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</si>
  <si>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</si>
  <si>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</si>
  <si>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</si>
  <si>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</si>
  <si>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</si>
  <si>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</si>
  <si>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</si>
  <si>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</si>
  <si>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</si>
  <si>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</si>
  <si>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</si>
  <si>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</si>
  <si>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</si>
  <si>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</si>
  <si>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</si>
  <si>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</si>
  <si>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</si>
  <si>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</si>
  <si>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</si>
  <si>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</si>
  <si>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</si>
  <si>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</si>
  <si>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</si>
  <si>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</si>
  <si>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</si>
  <si>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</si>
  <si>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</si>
  <si>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</si>
  <si>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</si>
  <si>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</si>
  <si>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</si>
  <si>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</si>
  <si>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</si>
  <si>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</si>
  <si>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</si>
  <si>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</si>
  <si>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</si>
  <si>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</si>
  <si>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</si>
  <si>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</si>
  <si>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</si>
  <si>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</si>
  <si>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</si>
  <si>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</si>
  <si>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</si>
  <si>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</si>
  <si>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</si>
  <si>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</si>
  <si>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</si>
  <si>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</si>
  <si>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</si>
  <si>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</si>
  <si>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</si>
  <si>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</si>
  <si>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</si>
  <si>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</si>
  <si>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</si>
  <si>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</si>
  <si>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</si>
  <si>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</si>
  <si>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</si>
  <si>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</si>
  <si>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</si>
  <si>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</si>
  <si>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</si>
  <si>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</si>
  <si>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</si>
  <si>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</si>
  <si>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</si>
  <si>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</si>
  <si>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</si>
  <si>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</si>
  <si>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</si>
  <si>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</si>
  <si>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</si>
  <si>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</si>
  <si>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</si>
  <si>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</si>
  <si>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</si>
  <si>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</si>
  <si>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</si>
  <si>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</si>
  <si>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</si>
  <si>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</si>
  <si>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</si>
  <si>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</si>
  <si>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</si>
  <si>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</si>
  <si>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</si>
  <si>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</si>
  <si>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</si>
  <si>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</si>
  <si>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</si>
  <si>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</si>
  <si>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</si>
  <si>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</si>
  <si>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</si>
  <si>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</si>
  <si>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</si>
  <si>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</si>
  <si>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</si>
  <si>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</si>
  <si>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</si>
  <si>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</si>
  <si>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</si>
  <si>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</si>
  <si>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</si>
  <si>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</si>
  <si>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</si>
  <si>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</si>
  <si>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</si>
  <si>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</si>
  <si>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</si>
  <si>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</si>
  <si>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</si>
  <si>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</si>
  <si>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</si>
  <si>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</si>
  <si>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</si>
  <si>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</si>
  <si>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</si>
  <si>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</si>
  <si>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</si>
  <si>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</si>
  <si>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</si>
  <si>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</si>
  <si>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</si>
  <si>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</si>
  <si>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</si>
  <si>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</si>
  <si>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</si>
  <si>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</si>
  <si>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</si>
  <si>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</si>
  <si>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</si>
  <si>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</si>
  <si>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</si>
  <si>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</si>
  <si>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</si>
  <si>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</si>
  <si>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</si>
  <si>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</si>
  <si>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</si>
  <si>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</si>
  <si>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</si>
  <si>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</si>
  <si>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</si>
  <si>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</si>
  <si>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</si>
  <si>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</si>
  <si>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</si>
  <si>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</si>
  <si>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</si>
  <si>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</si>
  <si>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</si>
  <si>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</si>
  <si>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</si>
  <si>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</si>
  <si>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</si>
  <si>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</si>
  <si>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</si>
  <si>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</si>
  <si>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</si>
  <si>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</si>
  <si>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</si>
  <si>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</si>
  <si>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</si>
  <si>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</si>
  <si>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</si>
  <si>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</si>
  <si>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</si>
  <si>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</si>
  <si>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</si>
  <si>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</si>
  <si>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</si>
  <si>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</si>
  <si>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</si>
  <si>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</si>
  <si>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</si>
  <si>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</si>
  <si>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</si>
  <si>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</si>
  <si>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</si>
  <si>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</si>
  <si>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</si>
  <si>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</si>
  <si>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</si>
  <si>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</si>
  <si>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</si>
  <si>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</si>
  <si>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</si>
  <si>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</si>
  <si>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</si>
  <si>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</si>
  <si>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</si>
  <si>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</si>
  <si>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</si>
  <si>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</si>
  <si>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</si>
  <si>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</si>
  <si>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</si>
  <si>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</si>
  <si>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</si>
  <si>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</si>
  <si>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</si>
  <si>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</si>
  <si>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</si>
  <si>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</si>
  <si>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</si>
  <si>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</si>
  <si>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</si>
  <si>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</si>
  <si>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</si>
  <si>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</si>
  <si>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</si>
  <si>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</si>
  <si>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</si>
  <si>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</si>
  <si>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</si>
  <si>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</si>
  <si>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</si>
  <si>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</si>
  <si>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</si>
  <si>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</si>
  <si>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</si>
  <si>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</si>
  <si>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</si>
  <si>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</si>
  <si>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</si>
  <si>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</si>
  <si>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</si>
  <si>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</si>
  <si>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</si>
  <si>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</si>
  <si>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</si>
  <si>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</si>
  <si>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</si>
  <si>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</si>
  <si>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</si>
  <si>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</si>
  <si>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</si>
  <si>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</si>
  <si>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</si>
  <si>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</si>
  <si>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</si>
  <si>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</si>
  <si>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</si>
  <si>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</si>
  <si>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</si>
  <si>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</si>
  <si>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</si>
  <si>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</si>
  <si>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</si>
  <si>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</si>
  <si>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</si>
  <si>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</si>
  <si>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</si>
  <si>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</si>
  <si>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</si>
  <si>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</si>
  <si>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</si>
  <si>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</si>
  <si>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</si>
  <si>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</si>
  <si>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</si>
  <si>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</si>
  <si>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</si>
  <si>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</si>
  <si>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</si>
  <si>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</si>
  <si>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</si>
  <si>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</si>
  <si>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</si>
  <si>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</si>
  <si>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</si>
  <si>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</si>
  <si>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</si>
  <si>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</si>
  <si>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</si>
  <si>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</si>
  <si>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</si>
  <si>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</si>
  <si>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</si>
  <si>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</si>
  <si>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</si>
  <si>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</si>
  <si>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</si>
  <si>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</si>
  <si>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</si>
  <si>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</si>
  <si>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</si>
  <si>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</si>
  <si>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</si>
  <si>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</si>
  <si>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</si>
  <si>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</si>
  <si>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</si>
  <si>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</si>
  <si>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</si>
  <si>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</si>
  <si>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</si>
  <si>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</si>
  <si>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</si>
  <si>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</si>
  <si>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</si>
  <si>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</si>
  <si>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</si>
  <si>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</si>
  <si>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</si>
  <si>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</si>
  <si>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</si>
  <si>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</si>
  <si>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</si>
  <si>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</si>
  <si>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</si>
  <si>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</si>
  <si>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</si>
  <si>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</si>
  <si>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</si>
  <si>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</si>
  <si>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</si>
  <si>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</si>
  <si>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</si>
  <si>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</si>
  <si>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</si>
  <si>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</si>
  <si>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</si>
  <si>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</si>
  <si>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</si>
  <si>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</si>
  <si>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</si>
  <si>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</si>
  <si>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</si>
  <si>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</si>
  <si>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</si>
  <si>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</si>
  <si>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</si>
  <si>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</si>
  <si>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</si>
  <si>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</si>
  <si>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</si>
  <si>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</si>
  <si>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</si>
  <si>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</si>
  <si>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</si>
  <si>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</si>
  <si>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</si>
  <si>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</si>
  <si>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</si>
  <si>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</si>
  <si>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</si>
  <si>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</si>
  <si>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</si>
  <si>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</si>
  <si>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</si>
  <si>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</si>
  <si>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</si>
  <si>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</si>
  <si>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</si>
  <si>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</si>
  <si>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</si>
  <si>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</si>
  <si>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</si>
  <si>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</si>
  <si>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</si>
  <si>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</si>
  <si>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</si>
  <si>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</si>
  <si>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</si>
  <si>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</si>
  <si>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</si>
  <si>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</si>
  <si>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</si>
  <si>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</si>
  <si>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</si>
  <si>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</si>
  <si>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</si>
  <si>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</si>
  <si>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</si>
  <si>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</si>
  <si>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</si>
  <si>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</si>
  <si>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</si>
  <si>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</si>
  <si>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</si>
  <si>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</si>
  <si>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</si>
  <si>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</si>
  <si>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</si>
  <si>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</si>
  <si>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</si>
  <si>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</si>
  <si>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</si>
  <si>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</si>
  <si>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</si>
  <si>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</si>
  <si>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</si>
  <si>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</si>
  <si>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</si>
  <si>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</si>
  <si>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</si>
  <si>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</si>
  <si>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</si>
  <si>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</si>
  <si>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</si>
  <si>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</si>
  <si>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</si>
  <si>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</si>
  <si>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</si>
  <si>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</si>
  <si>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</si>
  <si>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</si>
  <si>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</si>
  <si>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</si>
  <si>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</si>
  <si>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</si>
  <si>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</si>
  <si>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</si>
  <si>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</si>
  <si>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</si>
  <si>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</si>
  <si>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</si>
  <si>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</si>
  <si>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</si>
  <si>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</si>
  <si>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</si>
  <si>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</si>
  <si>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</si>
  <si>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</si>
  <si>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</si>
  <si>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</si>
  <si>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</si>
  <si>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</si>
  <si>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</si>
  <si>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</si>
  <si>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</si>
  <si>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</si>
  <si>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</si>
  <si>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</si>
  <si>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</si>
  <si>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</si>
  <si>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</si>
  <si>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</si>
  <si>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</si>
  <si>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</si>
  <si>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</si>
  <si>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</si>
  <si>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</si>
  <si>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</si>
  <si>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</si>
  <si>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</si>
  <si>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</si>
  <si>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</si>
  <si>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</si>
  <si>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</si>
  <si>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</si>
  <si>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</si>
  <si>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</si>
  <si>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</si>
  <si>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</si>
  <si>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</si>
  <si>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</si>
  <si>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</si>
  <si>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</si>
  <si>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</si>
  <si>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</si>
  <si>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</si>
  <si>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</si>
  <si>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</si>
  <si>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</si>
  <si>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</si>
  <si>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</si>
  <si>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</si>
  <si>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</si>
  <si>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</si>
  <si>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</si>
  <si>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</si>
  <si>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</si>
  <si>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</si>
  <si>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</si>
  <si>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</si>
  <si>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</si>
  <si>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</si>
  <si>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</si>
  <si>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</si>
  <si>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</si>
  <si>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</si>
  <si>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</si>
  <si>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</si>
  <si>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</si>
  <si>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</si>
  <si>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</si>
  <si>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</si>
  <si>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</si>
  <si>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</si>
  <si>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</si>
  <si>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</si>
  <si>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</si>
  <si>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</si>
  <si>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</si>
  <si>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</si>
  <si>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</si>
  <si>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</si>
  <si>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</si>
  <si>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</si>
  <si>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</si>
  <si>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</si>
  <si>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</si>
  <si>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</si>
  <si>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</si>
  <si>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</si>
  <si>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</si>
  <si>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</si>
  <si>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</si>
  <si>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</si>
  <si>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</si>
  <si>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</si>
  <si>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</si>
  <si>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</si>
  <si>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</si>
  <si>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</si>
  <si>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</si>
  <si>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</si>
  <si>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</si>
  <si>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</si>
  <si>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</si>
  <si>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</si>
  <si>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</si>
  <si>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</si>
  <si>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</si>
  <si>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</si>
  <si>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</si>
  <si>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</si>
  <si>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</si>
  <si>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</si>
  <si>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</si>
  <si>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</si>
  <si>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</si>
  <si>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</si>
  <si>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</si>
  <si>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</si>
  <si>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</si>
  <si>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</si>
  <si>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</si>
  <si>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</si>
  <si>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</si>
  <si>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</si>
  <si>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</si>
  <si>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</si>
  <si>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</si>
  <si>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</si>
  <si>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</si>
  <si>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</si>
  <si>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</si>
  <si>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</si>
  <si>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</si>
  <si>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</si>
  <si>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</si>
  <si>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</si>
  <si>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</si>
  <si>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</si>
  <si>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</si>
  <si>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</si>
  <si>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</si>
  <si>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</si>
  <si>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</si>
  <si>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</si>
  <si>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</si>
  <si>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</si>
  <si>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</si>
  <si>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</si>
  <si>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</si>
  <si>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</si>
  <si>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</si>
  <si>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</si>
  <si>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</si>
  <si>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</si>
  <si>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</si>
  <si>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</si>
  <si>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</si>
  <si>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</si>
  <si>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</si>
  <si>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</si>
  <si>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</si>
  <si>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</si>
  <si>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</si>
  <si>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</si>
  <si>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</si>
  <si>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</si>
  <si>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</si>
  <si>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</si>
  <si>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</si>
  <si>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</si>
  <si>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</si>
  <si>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</si>
  <si>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</si>
  <si>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</si>
  <si>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</si>
  <si>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</si>
  <si>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</si>
  <si>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</si>
  <si>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</si>
  <si>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</si>
  <si>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</si>
  <si>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</si>
  <si>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</si>
  <si>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</si>
  <si>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</si>
  <si>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</si>
  <si>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</si>
  <si>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</si>
  <si>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</si>
  <si>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</si>
  <si>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</si>
  <si>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</si>
  <si>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</si>
  <si>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</si>
  <si>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</si>
  <si>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</si>
  <si>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</si>
  <si>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</si>
  <si>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</si>
  <si>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</si>
  <si>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</si>
  <si>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</si>
  <si>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</si>
  <si>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</si>
  <si>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</si>
  <si>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</si>
  <si>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</si>
  <si>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</si>
  <si>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</si>
  <si>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</si>
  <si>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</si>
  <si>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</si>
  <si>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</si>
  <si>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</si>
  <si>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</si>
  <si>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</si>
  <si>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</si>
  <si>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</si>
  <si>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</si>
  <si>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</si>
  <si>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</si>
  <si>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</si>
  <si>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</si>
  <si>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</si>
  <si>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</si>
  <si>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</si>
  <si>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</si>
  <si>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</si>
  <si>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</si>
  <si>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</si>
  <si>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</si>
  <si>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</si>
  <si>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</si>
  <si>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</si>
  <si>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</si>
  <si>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</si>
  <si>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</si>
  <si>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</si>
  <si>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</si>
  <si>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</si>
  <si>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</si>
  <si>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</si>
  <si>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</si>
  <si>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</si>
  <si>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</si>
  <si>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</si>
  <si>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</si>
  <si>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</si>
  <si>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</si>
  <si>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</si>
  <si>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</si>
  <si>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</si>
  <si>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</si>
  <si>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</si>
  <si>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</si>
  <si>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</si>
  <si>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</si>
  <si>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</si>
  <si>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</si>
  <si>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</si>
  <si>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</si>
  <si>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</si>
  <si>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</si>
  <si>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</si>
  <si>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</si>
  <si>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</si>
  <si>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</si>
  <si>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</si>
  <si>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</si>
  <si>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</si>
  <si>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</si>
  <si>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</si>
  <si>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</si>
  <si>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</si>
  <si>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</si>
  <si>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</si>
  <si>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</si>
  <si>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</si>
  <si>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</si>
  <si>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</si>
  <si>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</si>
  <si>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</si>
  <si>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</si>
  <si>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</si>
  <si>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</si>
  <si>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</si>
  <si>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</si>
  <si>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</si>
  <si>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</si>
  <si>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</si>
  <si>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</si>
  <si>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</si>
  <si>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</si>
  <si>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</si>
  <si>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</si>
  <si>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</si>
  <si>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</si>
  <si>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</si>
  <si>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</si>
  <si>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</si>
  <si>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</si>
  <si>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</si>
  <si>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</si>
  <si>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</si>
  <si>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</si>
  <si>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</si>
  <si>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</si>
  <si>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</si>
  <si>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</si>
  <si>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</si>
  <si>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</si>
  <si>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</si>
  <si>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</si>
  <si>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</si>
  <si>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</si>
  <si>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</si>
  <si>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</si>
  <si>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</si>
  <si>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</si>
  <si>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</si>
  <si>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</si>
  <si>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</si>
  <si>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</si>
  <si>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</si>
  <si>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</si>
  <si>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</si>
  <si>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</si>
  <si>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</si>
  <si>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</si>
  <si>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</si>
  <si>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</si>
  <si>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</si>
  <si>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</si>
  <si>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</si>
  <si>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</si>
  <si>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</si>
  <si>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</si>
  <si>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</si>
  <si>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</si>
  <si>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</si>
  <si>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</si>
  <si>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</si>
  <si>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</si>
  <si>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</si>
  <si>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</si>
  <si>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</si>
  <si>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</si>
  <si>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</si>
  <si>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</si>
  <si>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</si>
  <si>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</si>
  <si>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</si>
  <si>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</si>
  <si>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</si>
  <si>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</si>
  <si>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</si>
  <si>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</si>
  <si>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</si>
  <si>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</si>
  <si>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</si>
  <si>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</si>
  <si>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</si>
  <si>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</si>
  <si>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</si>
  <si>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</si>
  <si>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</si>
  <si>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</si>
  <si>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</si>
  <si>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</si>
  <si>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</si>
  <si>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</si>
  <si>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</si>
  <si>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</si>
  <si>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</si>
  <si>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</si>
  <si>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</si>
  <si>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</si>
  <si>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</si>
  <si>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</si>
  <si>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</si>
  <si>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</si>
  <si>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</si>
  <si>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</si>
  <si>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</si>
  <si>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</si>
  <si>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</si>
  <si>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</si>
  <si>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</si>
  <si>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</si>
  <si>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</si>
  <si>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</si>
  <si>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</si>
  <si>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</si>
  <si>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</si>
  <si>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</si>
  <si>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</si>
  <si>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</si>
  <si>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</si>
  <si>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</si>
  <si>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</si>
  <si>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</si>
  <si>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</si>
  <si>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</si>
  <si>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</si>
  <si>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</si>
  <si>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</si>
  <si>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</si>
  <si>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</si>
  <si>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</si>
  <si>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</si>
  <si>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</si>
  <si>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</si>
  <si>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</si>
  <si>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</si>
  <si>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</si>
  <si>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</si>
  <si>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</si>
  <si>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</si>
  <si>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</si>
  <si>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</si>
  <si>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</si>
  <si>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</si>
  <si>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</si>
  <si>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</si>
  <si>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</si>
  <si>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</si>
  <si>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</si>
  <si>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</si>
  <si>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</si>
  <si>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</si>
  <si>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</si>
  <si>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</si>
  <si>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</si>
  <si>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</si>
  <si>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</si>
  <si>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</si>
  <si>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</si>
  <si>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</si>
  <si>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</si>
  <si>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</si>
  <si>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</si>
  <si>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</si>
  <si>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</si>
  <si>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</si>
  <si>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</si>
  <si>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</si>
  <si>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</si>
  <si>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</si>
  <si>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</si>
  <si>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</si>
  <si>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</si>
  <si>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</si>
  <si>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</si>
  <si>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</si>
  <si>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</si>
  <si>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</si>
  <si>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</si>
  <si>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</si>
  <si>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</si>
  <si>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</si>
  <si>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</si>
  <si>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</si>
  <si>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</si>
  <si>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</si>
  <si>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</si>
  <si>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</si>
  <si>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</si>
  <si>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</si>
  <si>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</si>
  <si>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</si>
  <si>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</si>
  <si>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</si>
  <si>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</si>
  <si>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</si>
  <si>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</si>
  <si>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</si>
  <si>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</si>
  <si>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</si>
  <si>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</si>
  <si>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</si>
  <si>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</si>
  <si>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</si>
  <si>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</si>
  <si>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</si>
  <si>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</si>
  <si>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</si>
  <si>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</si>
  <si>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</si>
  <si>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</si>
  <si>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</si>
  <si>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</si>
  <si>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</si>
  <si>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</si>
  <si>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</si>
  <si>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</si>
  <si>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</si>
  <si>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</si>
  <si>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</si>
  <si>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</si>
  <si>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</si>
  <si>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</si>
  <si>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</si>
  <si>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</si>
  <si>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</si>
  <si>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</si>
  <si>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</si>
  <si>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</si>
  <si>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</si>
  <si>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</si>
  <si>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</si>
  <si>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</si>
  <si>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</si>
  <si>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</si>
  <si>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</si>
  <si>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</si>
  <si>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</si>
  <si>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</si>
  <si>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</si>
  <si>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</si>
  <si>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</si>
  <si>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</si>
  <si>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</si>
  <si>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</si>
  <si>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</si>
  <si>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</si>
  <si>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</si>
  <si>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</si>
  <si>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</si>
  <si>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</si>
  <si>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</si>
  <si>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</si>
  <si>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</si>
  <si>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</si>
  <si>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</si>
  <si>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</si>
  <si>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</si>
  <si>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</si>
  <si>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</si>
  <si>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</si>
  <si>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</si>
  <si>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</si>
  <si>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</si>
  <si>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</si>
  <si>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</si>
  <si>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</si>
  <si>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</si>
  <si>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</si>
  <si>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</si>
  <si>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</si>
  <si>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</si>
  <si>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</si>
  <si>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</si>
  <si>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</si>
  <si>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</si>
  <si>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</si>
  <si>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</si>
  <si>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</si>
  <si>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</si>
  <si>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</si>
  <si>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</si>
  <si>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</si>
  <si>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</si>
  <si>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</si>
  <si>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</si>
  <si>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</si>
  <si>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</si>
  <si>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</si>
  <si>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</si>
  <si>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</si>
  <si>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</si>
  <si>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</si>
  <si>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</si>
  <si>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</si>
  <si>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</si>
  <si>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</si>
  <si>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</si>
  <si>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</si>
  <si>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</si>
  <si>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</si>
  <si>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</si>
  <si>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</si>
  <si>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</si>
  <si>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</si>
  <si>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</si>
  <si>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</si>
  <si>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</si>
  <si>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</si>
  <si>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</si>
  <si>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</si>
  <si>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</si>
  <si>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</si>
  <si>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</si>
  <si>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</si>
  <si>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</si>
  <si>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</si>
  <si>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</si>
  <si>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</si>
  <si>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</si>
  <si>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</si>
  <si>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</si>
  <si>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</si>
  <si>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</si>
  <si>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</si>
  <si>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</si>
  <si>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</si>
  <si>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</si>
  <si>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</si>
  <si>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</si>
  <si>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</si>
  <si>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</si>
  <si>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</si>
  <si>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</si>
  <si>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</si>
  <si>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</si>
  <si>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</si>
  <si>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</si>
  <si>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</si>
  <si>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</si>
  <si>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</si>
  <si>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</si>
  <si>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</si>
  <si>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</si>
  <si>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</si>
  <si>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</si>
  <si>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</si>
  <si>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</si>
  <si>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</si>
  <si>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</si>
  <si>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</si>
  <si>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</si>
  <si>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</si>
  <si>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</si>
  <si>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</si>
  <si>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</si>
  <si>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</si>
  <si>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</si>
  <si>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</si>
  <si>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</si>
  <si>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</si>
  <si>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</si>
  <si>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</si>
  <si>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</si>
  <si>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</si>
  <si>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</si>
  <si>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</si>
  <si>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</si>
  <si>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</si>
  <si>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</si>
  <si>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</si>
  <si>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</si>
  <si>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</si>
  <si>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</si>
  <si>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</si>
  <si>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</si>
  <si>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</si>
  <si>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</si>
  <si>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</si>
  <si>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</si>
  <si>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</si>
  <si>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</si>
  <si>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</si>
  <si>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</si>
  <si>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</si>
  <si>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</si>
  <si>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</si>
  <si>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</si>
  <si>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</si>
  <si>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</si>
  <si>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</si>
  <si>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</si>
  <si>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</si>
  <si>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</si>
  <si>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</si>
  <si>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</si>
  <si>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</si>
  <si>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</si>
  <si>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</si>
  <si>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</si>
  <si>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</si>
  <si>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</si>
  <si>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</si>
  <si>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</si>
  <si>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</si>
  <si>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</si>
  <si>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</si>
  <si>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</si>
  <si>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</si>
  <si>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</si>
  <si>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</si>
  <si>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</si>
  <si>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</si>
  <si>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</si>
  <si>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</si>
  <si>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</si>
  <si>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</si>
  <si>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</si>
  <si>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</si>
  <si>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</si>
  <si>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</si>
  <si>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</si>
  <si>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</si>
  <si>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</si>
  <si>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</si>
  <si>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</si>
  <si>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</si>
  <si>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</si>
  <si>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</si>
  <si>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</si>
  <si>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</si>
  <si>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</si>
  <si>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</si>
  <si>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</si>
  <si>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</si>
  <si>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</si>
  <si>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</si>
  <si>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</si>
  <si>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</si>
  <si>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</si>
  <si>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</si>
  <si>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</si>
  <si>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</si>
  <si>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</si>
  <si>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</si>
  <si>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</si>
  <si>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</si>
  <si>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</si>
  <si>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</si>
  <si>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</si>
  <si>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</si>
  <si>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</si>
  <si>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</si>
  <si>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</si>
  <si>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</si>
  <si>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</si>
  <si>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</si>
  <si>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</si>
  <si>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</si>
  <si>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</si>
  <si>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</si>
  <si>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</si>
  <si>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</si>
  <si>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</si>
  <si>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</si>
  <si>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</si>
  <si>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</si>
  <si>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</si>
  <si>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</si>
  <si>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</si>
  <si>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</si>
  <si>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</si>
  <si>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</si>
  <si>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</si>
  <si>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</si>
  <si>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</si>
  <si>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</si>
  <si>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</si>
  <si>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</si>
  <si>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</si>
  <si>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</si>
  <si>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</si>
  <si>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</si>
  <si>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</si>
  <si>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</si>
  <si>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</si>
  <si>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</si>
  <si>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</si>
  <si>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</si>
  <si>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</si>
  <si>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</si>
  <si>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</si>
  <si>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</si>
  <si>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</si>
  <si>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</si>
  <si>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</si>
  <si>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</si>
  <si>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</si>
  <si>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</si>
  <si>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</si>
  <si>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</si>
  <si>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</si>
  <si>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</si>
  <si>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</si>
  <si>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</si>
  <si>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</si>
  <si>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</si>
  <si>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</si>
  <si>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</si>
  <si>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</si>
  <si>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</si>
  <si>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</si>
  <si>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</si>
  <si>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</si>
  <si>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</si>
  <si>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</si>
  <si>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</si>
  <si>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</si>
  <si>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</si>
  <si>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</si>
  <si>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</si>
  <si>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</si>
  <si>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</si>
  <si>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</si>
  <si>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</si>
  <si>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</si>
  <si>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</si>
  <si>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</si>
  <si>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</si>
  <si>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</si>
  <si>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</si>
  <si>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</si>
  <si>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</si>
  <si>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</si>
  <si>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</si>
  <si>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</si>
  <si>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</si>
  <si>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</si>
  <si>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</si>
  <si>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</si>
  <si>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</si>
  <si>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</si>
  <si>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</si>
  <si>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</si>
  <si>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</si>
  <si>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</si>
  <si>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</si>
  <si>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</si>
  <si>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</si>
  <si>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</si>
  <si>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</si>
  <si>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</si>
  <si>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</si>
  <si>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</si>
  <si>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</si>
  <si>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</si>
  <si>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</si>
  <si>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</si>
  <si>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</si>
  <si>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</si>
  <si>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</si>
  <si>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</si>
  <si>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</si>
  <si>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</si>
  <si>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</si>
  <si>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</si>
  <si>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</si>
  <si>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</si>
  <si>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</si>
  <si>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</si>
  <si>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</si>
  <si>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</si>
  <si>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</si>
  <si>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</si>
  <si>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</si>
  <si>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</si>
  <si>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</si>
  <si>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</si>
  <si>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</si>
  <si>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</si>
  <si>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</si>
  <si>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</si>
  <si>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</si>
  <si>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</si>
  <si>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</si>
  <si>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</si>
  <si>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</si>
  <si>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</si>
  <si>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</si>
  <si>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</si>
  <si>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</si>
  <si>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</si>
  <si>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</si>
  <si>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</si>
  <si>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</si>
  <si>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</si>
  <si>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</si>
  <si>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</si>
  <si>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</si>
  <si>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</si>
  <si>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</si>
  <si>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</si>
  <si>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</si>
  <si>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</si>
  <si>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</si>
  <si>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</si>
  <si>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</si>
  <si>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</si>
  <si>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</si>
  <si>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</si>
  <si>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</si>
  <si>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</si>
  <si>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</si>
  <si>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</si>
  <si>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</si>
  <si>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</si>
  <si>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</si>
  <si>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</si>
  <si>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</si>
  <si>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</si>
  <si>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</si>
  <si>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</si>
  <si>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</si>
  <si>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</si>
  <si>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</si>
  <si>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</si>
  <si>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</si>
  <si>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</si>
  <si>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</si>
  <si>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</si>
  <si>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</si>
  <si>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</si>
  <si>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</si>
  <si>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</si>
  <si>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</si>
  <si>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</si>
  <si>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</si>
  <si>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</si>
  <si>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</si>
  <si>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</si>
  <si>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</si>
  <si>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</si>
  <si>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</si>
  <si>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</si>
  <si>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</si>
  <si>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</si>
  <si>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</si>
  <si>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</si>
  <si>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</si>
  <si>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</si>
  <si>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</si>
  <si>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</si>
  <si>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</si>
  <si>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</si>
  <si>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</si>
  <si>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</si>
  <si>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</si>
  <si>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</si>
  <si>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</si>
  <si>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</si>
  <si>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</si>
  <si>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</si>
  <si>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</si>
  <si>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</si>
  <si>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</si>
  <si>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</si>
  <si>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</si>
  <si>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</si>
  <si>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</si>
  <si>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</si>
  <si>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</si>
  <si>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</si>
  <si>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</si>
  <si>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</si>
  <si>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</si>
  <si>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</si>
  <si>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</si>
  <si>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</si>
  <si>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</si>
  <si>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</si>
  <si>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</si>
  <si>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</si>
  <si>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</si>
  <si>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</si>
  <si>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</si>
  <si>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</si>
  <si>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</si>
  <si>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</si>
  <si>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</si>
  <si>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</si>
  <si>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</si>
  <si>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</si>
  <si>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</si>
  <si>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</si>
  <si>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</si>
  <si>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</si>
  <si>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</si>
  <si>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</si>
  <si>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</si>
  <si>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</si>
  <si>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</si>
  <si>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</si>
  <si>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</si>
  <si>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</si>
  <si>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</si>
  <si>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</si>
  <si>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</si>
  <si>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</si>
  <si>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</si>
  <si>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</si>
  <si>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</si>
  <si>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</si>
  <si>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</si>
  <si>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</si>
  <si>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</si>
  <si>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</si>
  <si>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</si>
  <si>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</si>
  <si>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</si>
  <si>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</si>
  <si>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</si>
  <si>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</si>
  <si>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</si>
  <si>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</si>
  <si>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</si>
  <si>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</si>
  <si>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</si>
  <si>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</si>
  <si>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</si>
  <si>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</si>
  <si>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</si>
  <si>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</si>
  <si>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</si>
  <si>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</si>
  <si>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</si>
  <si>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</si>
  <si>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</si>
  <si>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</si>
  <si>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</si>
  <si>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</si>
  <si>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</si>
  <si>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</si>
  <si>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</si>
  <si>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</si>
  <si>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</si>
  <si>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</si>
  <si>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</si>
  <si>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</si>
  <si>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</si>
  <si>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</si>
  <si>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</si>
  <si>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</si>
  <si>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</si>
  <si>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</si>
  <si>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</si>
  <si>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</si>
  <si>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</si>
  <si>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</si>
  <si>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</si>
  <si>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</si>
  <si>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</si>
  <si>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</si>
  <si>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</si>
  <si>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</si>
  <si>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</si>
  <si>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</si>
  <si>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</si>
  <si>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</si>
  <si>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</si>
  <si>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</si>
  <si>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</si>
  <si>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</si>
  <si>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</si>
  <si>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</si>
  <si>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</si>
  <si>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</si>
  <si>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</si>
  <si>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</si>
  <si>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</si>
  <si>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</si>
  <si>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</si>
  <si>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</si>
  <si>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</si>
  <si>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</si>
  <si>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</si>
  <si>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</si>
  <si>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</si>
  <si>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</si>
  <si>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</si>
  <si>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</si>
  <si>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</si>
  <si>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</si>
  <si>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</si>
  <si>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</si>
  <si>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</si>
  <si>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</si>
  <si>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</si>
  <si>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</si>
  <si>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</si>
  <si>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</si>
  <si>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</si>
  <si>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</si>
  <si>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</si>
  <si>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</si>
  <si>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</si>
  <si>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</si>
  <si>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</si>
  <si>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</si>
  <si>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</si>
  <si>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</si>
  <si>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</si>
  <si>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</si>
  <si>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</si>
  <si>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</si>
  <si>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</si>
  <si>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</si>
  <si>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</si>
  <si>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</si>
  <si>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</si>
  <si>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</si>
  <si>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</si>
  <si>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</si>
  <si>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</si>
  <si>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</si>
  <si>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</si>
  <si>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</si>
  <si>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</si>
  <si>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</si>
  <si>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</si>
  <si>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</si>
  <si>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</si>
  <si>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</si>
  <si>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</si>
  <si>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</si>
  <si>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</si>
  <si>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</si>
  <si>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</si>
  <si>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</si>
  <si>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</si>
  <si>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</si>
  <si>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</si>
  <si>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</si>
  <si>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</si>
  <si>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</si>
  <si>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</si>
  <si>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</si>
  <si>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</si>
  <si>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</si>
  <si>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</si>
  <si>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</si>
  <si>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</si>
  <si>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</si>
  <si>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</si>
  <si>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</si>
  <si>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</si>
  <si>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</si>
  <si>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</si>
  <si>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</si>
  <si>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</si>
  <si>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</si>
  <si>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</si>
  <si>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</si>
  <si>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</si>
  <si>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</si>
  <si>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</si>
  <si>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</si>
  <si>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</si>
  <si>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</si>
  <si>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</si>
  <si>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</si>
  <si>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</si>
  <si>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</si>
  <si>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</si>
  <si>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</si>
  <si>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</si>
  <si>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</si>
  <si>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</si>
  <si>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</si>
  <si>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</si>
  <si>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</si>
  <si>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</si>
  <si>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</si>
  <si>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</si>
  <si>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</si>
  <si>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</si>
  <si>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</si>
  <si>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</si>
  <si>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</si>
  <si>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</si>
  <si>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</si>
  <si>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</si>
  <si>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</si>
  <si>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</si>
  <si>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</si>
  <si>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</si>
  <si>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</si>
  <si>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</si>
  <si>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</si>
  <si>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</si>
  <si>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</si>
  <si>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</si>
  <si>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</si>
  <si>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</si>
  <si>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</si>
  <si>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</si>
  <si>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</si>
  <si>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</si>
  <si>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</si>
  <si>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</si>
  <si>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</si>
  <si>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</si>
  <si>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</si>
  <si>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</si>
  <si>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</si>
  <si>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</si>
  <si>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</si>
  <si>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</si>
  <si>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</si>
  <si>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</si>
  <si>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</si>
  <si>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</si>
  <si>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</si>
  <si>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</si>
  <si>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</si>
  <si>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</si>
  <si>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</si>
  <si>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</si>
  <si>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</si>
  <si>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</si>
  <si>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</si>
  <si>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</si>
  <si>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</si>
  <si>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</si>
  <si>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</si>
  <si>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</si>
  <si>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</si>
  <si>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</si>
  <si>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</si>
  <si>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</si>
  <si>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</si>
  <si>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</si>
  <si>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</si>
  <si>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</si>
  <si>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</si>
  <si>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</si>
  <si>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</si>
  <si>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</si>
  <si>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</si>
  <si>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</si>
  <si>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</si>
  <si>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</si>
  <si>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</si>
  <si>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</si>
  <si>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</si>
  <si>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</si>
  <si>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</si>
  <si>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</si>
  <si>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</si>
  <si>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</si>
  <si>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</si>
  <si>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</si>
  <si>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</si>
  <si>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</si>
  <si>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</si>
  <si>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</si>
  <si>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</si>
  <si>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</si>
  <si>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</si>
  <si>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</si>
  <si>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</si>
  <si>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</si>
  <si>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</si>
  <si>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</si>
  <si>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</si>
  <si>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</si>
  <si>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</si>
  <si>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</si>
  <si>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</si>
  <si>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</si>
  <si>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</si>
  <si>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</si>
  <si>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</si>
  <si>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</si>
  <si>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</si>
  <si>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</si>
  <si>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</si>
  <si>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</si>
  <si>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</si>
  <si>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</si>
  <si>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</si>
  <si>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</si>
  <si>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</si>
  <si>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</si>
  <si>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</si>
  <si>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</si>
  <si>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</si>
  <si>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</si>
  <si>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</si>
  <si>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</si>
  <si>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</si>
  <si>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</si>
  <si>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</si>
  <si>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</si>
  <si>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</si>
  <si>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</si>
  <si>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</si>
  <si>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</si>
  <si>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</si>
  <si>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</si>
  <si>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</si>
  <si>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</si>
  <si>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</si>
  <si>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</si>
  <si>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</si>
  <si>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</si>
  <si>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</si>
  <si>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</si>
  <si>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</si>
  <si>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</si>
  <si>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</si>
  <si>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</si>
  <si>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</si>
  <si>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</si>
  <si>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</si>
  <si>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</si>
  <si>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</si>
  <si>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</si>
  <si>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</si>
  <si>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</si>
  <si>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</si>
  <si>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</si>
  <si>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</si>
  <si>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</si>
  <si>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</si>
  <si>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</si>
  <si>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</si>
  <si>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</si>
  <si>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</si>
  <si>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</si>
  <si>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</si>
  <si>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</si>
  <si>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</si>
  <si>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</si>
  <si>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</si>
  <si>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</si>
  <si>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</si>
  <si>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</si>
  <si>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</si>
  <si>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</si>
  <si>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</si>
  <si>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</si>
  <si>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</si>
  <si>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</si>
  <si>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</si>
  <si>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</si>
  <si>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</si>
  <si>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</si>
  <si>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</si>
  <si>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</si>
  <si>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</si>
  <si>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</si>
  <si>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</si>
  <si>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</si>
  <si>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</si>
  <si>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</si>
  <si>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</si>
  <si>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</si>
  <si>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</si>
  <si>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</si>
  <si>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</si>
  <si>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</si>
  <si>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</si>
  <si>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</si>
  <si>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</si>
  <si>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</si>
  <si>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</si>
  <si>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</si>
  <si>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</si>
  <si>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</si>
  <si>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</si>
  <si>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</si>
  <si>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</si>
  <si>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</si>
  <si>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</si>
  <si>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</si>
  <si>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</si>
  <si>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</si>
  <si>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</si>
  <si>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</si>
  <si>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</si>
  <si>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</si>
  <si>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</si>
  <si>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</si>
  <si>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</si>
  <si>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</si>
  <si>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</si>
  <si>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</si>
  <si>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</si>
  <si>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</si>
  <si>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</si>
  <si>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</si>
  <si>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</si>
  <si>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</si>
  <si>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</si>
  <si>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</si>
  <si>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</si>
  <si>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</si>
  <si>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</si>
  <si>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</si>
  <si>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</si>
  <si>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</si>
  <si>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</si>
  <si>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</si>
  <si>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</si>
  <si>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</si>
  <si>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</si>
  <si>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</si>
  <si>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</si>
  <si>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</si>
  <si>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</si>
  <si>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</si>
  <si>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</si>
  <si>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</si>
  <si>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</si>
  <si>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</si>
  <si>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</si>
  <si>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</si>
  <si>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</si>
  <si>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</si>
  <si>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</si>
  <si>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</si>
  <si>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</si>
  <si>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</si>
  <si>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</si>
  <si>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</si>
  <si>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</si>
  <si>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</si>
  <si>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</si>
  <si>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</si>
  <si>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</si>
  <si>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</si>
  <si>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</si>
  <si>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</si>
  <si>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</si>
  <si>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</si>
  <si>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</si>
  <si>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</si>
  <si>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</si>
  <si>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</si>
  <si>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</si>
  <si>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</si>
  <si>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</si>
  <si>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</si>
  <si>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</si>
  <si>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</si>
  <si>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</si>
  <si>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</si>
  <si>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</si>
  <si>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</si>
  <si>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</si>
  <si>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</si>
  <si>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</si>
  <si>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</si>
  <si>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</si>
  <si>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</si>
  <si>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</si>
  <si>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</si>
  <si>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</si>
  <si>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</si>
  <si>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</si>
  <si>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</si>
  <si>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</si>
  <si>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</si>
  <si>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</si>
  <si>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</si>
  <si>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</si>
  <si>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</si>
  <si>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</si>
  <si>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</si>
  <si>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</si>
  <si>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</si>
  <si>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</si>
  <si>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</si>
  <si>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</si>
  <si>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</si>
  <si>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</si>
  <si>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</si>
  <si>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</si>
  <si>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</si>
  <si>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</si>
  <si>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</si>
  <si>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</si>
  <si>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</si>
  <si>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</si>
  <si>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</si>
  <si>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</si>
  <si>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</si>
  <si>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</si>
  <si>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</si>
  <si>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</si>
  <si>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</si>
  <si>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</si>
  <si>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</si>
  <si>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</si>
  <si>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</si>
  <si>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</si>
  <si>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</si>
  <si>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</si>
  <si>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</si>
  <si>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</si>
  <si>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</si>
  <si>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</si>
  <si>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</si>
  <si>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</si>
  <si>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</si>
  <si>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</si>
  <si>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</si>
  <si>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</si>
  <si>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</si>
  <si>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</si>
  <si>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</si>
  <si>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</si>
  <si>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</si>
  <si>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</si>
  <si>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</si>
  <si>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</si>
  <si>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</si>
  <si>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</si>
  <si>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</si>
  <si>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</si>
  <si>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</si>
  <si>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</si>
  <si>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</si>
  <si>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</si>
  <si>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</si>
  <si>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</si>
  <si>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</si>
  <si>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</si>
  <si>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</si>
  <si>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</si>
  <si>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</si>
  <si>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</si>
  <si>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</si>
  <si>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</si>
  <si>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</si>
  <si>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</si>
  <si>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</si>
  <si>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</si>
  <si>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</si>
  <si>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</si>
  <si>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</si>
  <si>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</si>
  <si>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</si>
  <si>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</si>
  <si>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</si>
  <si>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</si>
  <si>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</si>
  <si>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</si>
  <si>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</si>
  <si>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</si>
  <si>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</si>
  <si>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</si>
  <si>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</si>
  <si>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</si>
  <si>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</si>
  <si>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</si>
  <si>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</si>
  <si>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</si>
  <si>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</si>
  <si>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</si>
  <si>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</si>
  <si>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</si>
  <si>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</si>
  <si>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</si>
  <si>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</si>
  <si>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</si>
  <si>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</si>
  <si>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</si>
  <si>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</si>
  <si>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</si>
  <si>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</si>
  <si>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</si>
  <si>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</si>
  <si>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</si>
  <si>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</si>
  <si>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</si>
  <si>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</si>
  <si>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</si>
  <si>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</si>
  <si>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</si>
  <si>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</si>
  <si>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</si>
  <si>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</si>
  <si>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</si>
  <si>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</si>
  <si>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</si>
  <si>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</si>
  <si>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</si>
  <si>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</si>
  <si>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</si>
  <si>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</si>
  <si>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</si>
  <si>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</si>
  <si>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</si>
  <si>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</si>
  <si>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</si>
  <si>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</si>
  <si>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</si>
  <si>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</si>
  <si>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</si>
  <si>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</si>
  <si>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</si>
  <si>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</si>
  <si>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</si>
  <si>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</si>
  <si>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</si>
  <si>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</si>
  <si>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</si>
  <si>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</si>
  <si>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</si>
  <si>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</si>
  <si>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</si>
  <si>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</si>
  <si>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</si>
  <si>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</si>
  <si>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</si>
  <si>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</si>
  <si>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</si>
  <si>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</si>
  <si>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</si>
  <si>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</si>
  <si>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</si>
  <si>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</si>
  <si>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</si>
  <si>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</si>
  <si>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</si>
  <si>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</si>
  <si>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</si>
  <si>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</si>
  <si>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</si>
  <si>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</si>
  <si>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</si>
  <si>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</si>
  <si>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</si>
  <si>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</si>
  <si>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</si>
  <si>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</si>
  <si>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</si>
  <si>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</si>
  <si>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</si>
  <si>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</si>
  <si>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</si>
  <si>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</si>
  <si>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</si>
  <si>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</si>
  <si>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</si>
  <si>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</si>
  <si>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</si>
  <si>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</si>
  <si>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</si>
  <si>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</si>
  <si>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</si>
  <si>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</si>
  <si>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</si>
  <si>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</si>
  <si>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</si>
  <si>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</si>
  <si>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</si>
  <si>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</si>
  <si>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</si>
  <si>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</si>
  <si>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</si>
  <si>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</si>
  <si>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</si>
  <si>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</si>
  <si>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</si>
  <si>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</si>
  <si>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</si>
  <si>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</si>
  <si>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</si>
  <si>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</si>
  <si>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</si>
  <si>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</si>
  <si>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</si>
  <si>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</si>
  <si>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</si>
  <si>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</si>
  <si>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</si>
  <si>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</si>
  <si>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</si>
  <si>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</si>
  <si>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</si>
  <si>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</si>
  <si>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</si>
  <si>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</si>
  <si>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</si>
  <si>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</si>
  <si>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</si>
  <si>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</si>
  <si>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</si>
  <si>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</si>
  <si>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</si>
  <si>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</si>
  <si>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</si>
  <si>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</si>
  <si>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</si>
  <si>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</si>
  <si>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</si>
  <si>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</si>
  <si>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</si>
  <si>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</si>
  <si>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</si>
  <si>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</si>
  <si>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</si>
  <si>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</si>
  <si>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</si>
  <si>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</si>
  <si>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</si>
  <si>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</si>
  <si>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</si>
  <si>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</si>
  <si>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</si>
  <si>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</si>
  <si>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</si>
  <si>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</si>
  <si>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</si>
  <si>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</si>
  <si>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</si>
  <si>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</si>
  <si>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</si>
  <si>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</si>
  <si>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</si>
  <si>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</si>
  <si>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</si>
  <si>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</si>
  <si>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</si>
  <si>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</si>
  <si>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</si>
  <si>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</si>
  <si>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</si>
  <si>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</si>
  <si>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</si>
  <si>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</si>
  <si>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</si>
  <si>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</si>
  <si>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</si>
  <si>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</si>
  <si>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</si>
  <si>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</si>
  <si>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</si>
  <si>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</si>
  <si>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</si>
  <si>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</si>
  <si>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</si>
  <si>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</si>
  <si>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</si>
  <si>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</si>
  <si>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</si>
  <si>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</si>
  <si>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</si>
  <si>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</si>
  <si>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</si>
  <si>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</si>
  <si>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</si>
  <si>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</si>
  <si>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</si>
  <si>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</si>
  <si>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</si>
  <si>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</si>
  <si>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</si>
  <si>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</si>
  <si>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</si>
  <si>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</si>
  <si>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</si>
  <si>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</si>
  <si>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</si>
  <si>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</si>
  <si>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</si>
  <si>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</si>
  <si>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</si>
  <si>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</si>
  <si>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</si>
  <si>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</si>
  <si>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</si>
  <si>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</si>
  <si>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</si>
  <si>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</si>
  <si>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</si>
  <si>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</si>
  <si>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</si>
  <si>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</si>
  <si>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</si>
  <si>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</si>
  <si>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</si>
  <si>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</si>
  <si>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</si>
  <si>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</si>
  <si>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</si>
  <si>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</si>
  <si>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</si>
  <si>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</si>
  <si>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</si>
  <si>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</si>
  <si>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</si>
  <si>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</si>
  <si>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</si>
  <si>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</si>
  <si>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</si>
  <si>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</si>
  <si>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</si>
  <si>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</si>
  <si>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</si>
  <si>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</si>
  <si>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</si>
  <si>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</si>
  <si>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</si>
  <si>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</si>
  <si>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</si>
  <si>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</si>
  <si>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</si>
  <si>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</si>
  <si>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</si>
  <si>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</si>
  <si>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</si>
  <si>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</si>
  <si>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</si>
  <si>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</si>
  <si>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</si>
  <si>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</si>
  <si>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</si>
  <si>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</si>
  <si>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</si>
  <si>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</si>
  <si>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</si>
  <si>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</si>
  <si>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</si>
  <si>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</si>
  <si>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</si>
  <si>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</si>
  <si>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</si>
  <si>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</si>
  <si>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</si>
  <si>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</si>
  <si>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</si>
  <si>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</si>
  <si>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</si>
  <si>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</si>
  <si>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</si>
  <si>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</si>
  <si>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</si>
  <si>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</si>
  <si>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</si>
  <si>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</si>
  <si>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</si>
  <si>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</si>
  <si>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</si>
  <si>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</si>
  <si>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</si>
  <si>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</si>
  <si>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</si>
  <si>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</si>
  <si>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</si>
  <si>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</si>
  <si>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</si>
  <si>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</si>
  <si>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</si>
  <si>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</si>
  <si>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</si>
  <si>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</si>
  <si>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</si>
  <si>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</si>
  <si>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</si>
  <si>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</si>
  <si>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</si>
  <si>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</si>
  <si>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</si>
  <si>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</si>
  <si>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</si>
  <si>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</si>
  <si>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</si>
  <si>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</si>
  <si>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</si>
  <si>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</si>
  <si>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</si>
  <si>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</si>
  <si>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</si>
  <si>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</si>
  <si>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</si>
  <si>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</si>
  <si>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</si>
  <si>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</si>
  <si>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</si>
  <si>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</si>
  <si>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</si>
  <si>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</si>
  <si>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</si>
  <si>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</si>
  <si>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</si>
  <si>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</si>
  <si>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</si>
  <si>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</si>
  <si>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</si>
  <si>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</si>
  <si>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</si>
  <si>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</si>
  <si>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</si>
  <si>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</si>
  <si>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</si>
  <si>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</si>
  <si>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</si>
  <si>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</si>
  <si>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</si>
  <si>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</si>
  <si>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</si>
  <si>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</si>
  <si>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</si>
  <si>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</si>
  <si>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</si>
  <si>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</si>
  <si>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</si>
  <si>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</si>
  <si>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</si>
  <si>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</si>
  <si>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</si>
  <si>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</si>
  <si>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</si>
  <si>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</si>
  <si>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</si>
  <si>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</si>
  <si>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</si>
  <si>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</si>
  <si>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</si>
  <si>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</si>
  <si>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</si>
  <si>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</si>
  <si>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</si>
  <si>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</si>
  <si>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</si>
  <si>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</si>
  <si>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</si>
  <si>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</si>
  <si>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</si>
  <si>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</si>
  <si>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</si>
  <si>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</si>
  <si>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</si>
  <si>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</si>
  <si>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</si>
  <si>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</si>
  <si>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</si>
  <si>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</si>
  <si>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</si>
  <si>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</si>
  <si>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</si>
  <si>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</si>
  <si>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</si>
  <si>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</si>
  <si>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</si>
  <si>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</si>
  <si>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</si>
  <si>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</si>
  <si>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</si>
  <si>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</si>
  <si>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</si>
  <si>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</si>
  <si>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</si>
  <si>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</si>
  <si>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</si>
  <si>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</si>
  <si>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</si>
  <si>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</si>
  <si>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</si>
  <si>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</si>
  <si>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</si>
  <si>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</si>
  <si>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</si>
  <si>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</si>
  <si>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</si>
  <si>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</si>
  <si>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</si>
  <si>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</si>
  <si>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</si>
  <si>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</si>
  <si>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</si>
  <si>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</si>
  <si>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</si>
  <si>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</si>
  <si>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</si>
  <si>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</si>
  <si>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</si>
  <si>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</si>
  <si>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</si>
  <si>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</si>
  <si>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</si>
  <si>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</si>
  <si>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</si>
  <si>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</si>
  <si>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</si>
  <si>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</si>
  <si>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</si>
  <si>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</si>
  <si>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</si>
  <si>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</si>
  <si>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</si>
  <si>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</si>
  <si>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</si>
  <si>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</si>
  <si>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</si>
  <si>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</si>
  <si>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</si>
  <si>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</si>
  <si>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</si>
  <si>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</si>
  <si>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</si>
  <si>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</si>
  <si>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</si>
  <si>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</si>
  <si>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</si>
  <si>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</si>
  <si>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</si>
  <si>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</si>
  <si>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</si>
  <si>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</si>
  <si>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</si>
  <si>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</si>
  <si>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</si>
  <si>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</si>
  <si>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</si>
  <si>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</si>
  <si>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</si>
  <si>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</si>
  <si>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</si>
  <si>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</si>
  <si>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</si>
  <si>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</si>
  <si>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</si>
  <si>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</si>
  <si>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</si>
  <si>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</si>
  <si>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</si>
  <si>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</si>
  <si>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</si>
  <si>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</si>
  <si>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</si>
  <si>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</si>
  <si>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</si>
  <si>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</si>
  <si>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</si>
  <si>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</si>
  <si>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</si>
  <si>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</si>
  <si>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</si>
  <si>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</si>
  <si>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</si>
  <si>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</si>
  <si>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</si>
  <si>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</si>
  <si>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</si>
  <si>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</si>
  <si>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</si>
  <si>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</si>
  <si>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</si>
  <si>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</si>
  <si>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</si>
  <si>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</si>
  <si>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</si>
  <si>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</si>
  <si>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</si>
  <si>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</si>
  <si>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</si>
  <si>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</si>
  <si>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</si>
  <si>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</si>
  <si>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</si>
  <si>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</si>
  <si>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</si>
  <si>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</si>
  <si>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</si>
  <si>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</si>
  <si>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</si>
  <si>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</si>
  <si>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</si>
  <si>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</si>
  <si>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</si>
  <si>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</si>
  <si>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</si>
  <si>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</si>
  <si>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</si>
  <si>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</si>
  <si>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</si>
  <si>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</si>
  <si>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</si>
  <si>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</si>
  <si>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</si>
  <si>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</si>
  <si>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</si>
  <si>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</si>
  <si>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</si>
  <si>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</si>
  <si>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</si>
  <si>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</si>
  <si>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</si>
  <si>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</si>
  <si>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</si>
  <si>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</si>
  <si>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</si>
  <si>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</si>
  <si>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</si>
  <si>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</si>
  <si>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</si>
  <si>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</si>
  <si>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</si>
  <si>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</si>
  <si>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</si>
  <si>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</si>
  <si>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</si>
  <si>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</si>
  <si>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</si>
  <si>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</si>
  <si>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</si>
  <si>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</si>
  <si>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</si>
  <si>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</si>
  <si>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</si>
  <si>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</si>
  <si>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</si>
  <si>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</si>
  <si>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</si>
  <si>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</si>
  <si>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</si>
  <si>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</si>
  <si>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</si>
  <si>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</si>
  <si>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</si>
  <si>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</si>
  <si>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</si>
  <si>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</si>
  <si>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</si>
  <si>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</si>
  <si>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</si>
  <si>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</si>
  <si>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</si>
  <si>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</si>
  <si>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</si>
  <si>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</si>
  <si>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</si>
  <si>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</si>
  <si>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</si>
  <si>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</si>
  <si>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</si>
  <si>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</si>
  <si>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</si>
  <si>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</si>
  <si>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</si>
  <si>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</si>
  <si>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</si>
  <si>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</si>
  <si>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</si>
  <si>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</si>
  <si>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</si>
  <si>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</si>
  <si>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</si>
  <si>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</si>
  <si>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</si>
  <si>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</si>
  <si>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</si>
  <si>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</si>
  <si>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</si>
  <si>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</si>
  <si>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</si>
  <si>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</si>
  <si>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</si>
  <si>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</si>
  <si>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</si>
  <si>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</si>
  <si>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</si>
  <si>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</si>
  <si>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</si>
  <si>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</si>
  <si>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</si>
  <si>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</si>
  <si>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</si>
  <si>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</si>
  <si>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</si>
  <si>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</si>
  <si>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</si>
  <si>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</si>
  <si>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</si>
  <si>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</si>
  <si>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</si>
  <si>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</si>
  <si>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</si>
  <si>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</si>
  <si>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</si>
  <si>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</si>
  <si>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</si>
  <si>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</si>
  <si>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</si>
  <si>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</si>
  <si>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</si>
  <si>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</si>
  <si>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</si>
  <si>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</si>
  <si>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</si>
  <si>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</si>
  <si>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</si>
  <si>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</si>
  <si>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</si>
  <si>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</si>
  <si>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</si>
  <si>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</si>
  <si>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</si>
  <si>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</si>
  <si>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</si>
  <si>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</si>
  <si>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</si>
  <si>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</si>
  <si>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</si>
  <si>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</si>
  <si>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</si>
  <si>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</si>
  <si>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</si>
  <si>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</si>
  <si>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</si>
  <si>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</si>
  <si>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</si>
  <si>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</si>
  <si>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</si>
  <si>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</si>
  <si>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</si>
  <si>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</si>
  <si>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</si>
  <si>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</si>
  <si>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</si>
  <si>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</si>
  <si>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</si>
  <si>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</si>
  <si>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</si>
  <si>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</si>
  <si>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</si>
  <si>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</si>
  <si>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</si>
  <si>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</si>
  <si>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</si>
  <si>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</si>
  <si>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</si>
  <si>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</si>
  <si>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</si>
  <si>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</si>
  <si>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</si>
  <si>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</si>
  <si>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</si>
  <si>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</si>
  <si>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</si>
  <si>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</si>
  <si>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</si>
  <si>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</si>
  <si>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</si>
  <si>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</si>
  <si>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</si>
  <si>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</si>
  <si>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</si>
  <si>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</si>
  <si>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</si>
  <si>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</si>
  <si>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</si>
  <si>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</si>
  <si>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</si>
  <si>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</si>
  <si>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</si>
  <si>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</si>
  <si>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</si>
  <si>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</si>
  <si>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</si>
  <si>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</si>
  <si>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</si>
  <si>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</si>
  <si>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</si>
  <si>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</si>
  <si>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</si>
  <si>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</si>
  <si>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</si>
  <si>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</si>
  <si>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</si>
  <si>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</si>
  <si>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</si>
  <si>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</si>
  <si>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</si>
  <si>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</si>
  <si>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</si>
  <si>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</si>
  <si>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</si>
  <si>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</si>
  <si>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</si>
  <si>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</si>
  <si>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</si>
  <si>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</si>
  <si>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</si>
  <si>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</si>
  <si>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</si>
  <si>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</si>
  <si>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</si>
  <si>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</si>
  <si>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</si>
  <si>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</si>
  <si>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</si>
  <si>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</si>
  <si>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</si>
  <si>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</si>
  <si>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</si>
  <si>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</si>
  <si>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</si>
  <si>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</si>
  <si>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</si>
  <si>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</si>
  <si>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</si>
  <si>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</si>
  <si>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</si>
  <si>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</si>
  <si>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</si>
  <si>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</si>
  <si>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</si>
  <si>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</si>
  <si>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</si>
  <si>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</si>
  <si>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</si>
  <si>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</si>
  <si>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</si>
  <si>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</si>
  <si>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</si>
  <si>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</si>
  <si>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</si>
  <si>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</si>
  <si>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</si>
  <si>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</si>
  <si>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</si>
  <si>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</si>
  <si>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</si>
  <si>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</si>
  <si>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</si>
  <si>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</si>
  <si>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</si>
  <si>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</si>
  <si>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</si>
  <si>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</si>
  <si>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</si>
  <si>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</si>
  <si>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</si>
  <si>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</si>
  <si>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</si>
  <si>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</si>
  <si>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</si>
  <si>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</si>
  <si>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</si>
  <si>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</si>
  <si>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</si>
  <si>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</si>
  <si>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</si>
  <si>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</si>
  <si>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</si>
  <si>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</si>
  <si>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</si>
  <si>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</si>
  <si>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</si>
  <si>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</si>
  <si>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</si>
  <si>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</si>
  <si>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</si>
  <si>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</si>
  <si>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</si>
  <si>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</si>
  <si>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</si>
  <si>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</si>
  <si>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</si>
  <si>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</si>
  <si>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</si>
  <si>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</si>
  <si>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</si>
  <si>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</si>
  <si>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</si>
  <si>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</si>
  <si>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</si>
  <si>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</si>
  <si>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</si>
  <si>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</si>
  <si>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</si>
  <si>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</si>
  <si>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</si>
  <si>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</si>
  <si>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</si>
  <si>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</si>
  <si>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</si>
  <si>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</si>
  <si>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</si>
  <si>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</si>
  <si>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</si>
  <si>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</si>
  <si>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</si>
  <si>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</si>
  <si>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</si>
  <si>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</si>
  <si>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</si>
  <si>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</si>
  <si>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</si>
  <si>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</si>
  <si>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</si>
  <si>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</si>
  <si>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</si>
  <si>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</si>
  <si>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</si>
  <si>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</si>
  <si>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</si>
  <si>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</si>
  <si>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</si>
  <si>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</si>
  <si>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</si>
  <si>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</si>
  <si>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</si>
  <si>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</si>
  <si>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</si>
  <si>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</si>
  <si>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</si>
  <si>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</si>
  <si>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</si>
  <si>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</si>
  <si>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</si>
  <si>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</si>
  <si>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</si>
  <si>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</si>
  <si>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</si>
  <si>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</si>
  <si>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</si>
  <si>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</si>
  <si>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</si>
  <si>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</si>
  <si>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</si>
  <si>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</si>
  <si>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</si>
  <si>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</si>
  <si>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</si>
  <si>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</si>
  <si>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</si>
  <si>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</si>
  <si>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</si>
  <si>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</si>
  <si>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</si>
  <si>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</si>
  <si>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</si>
  <si>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</si>
  <si>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</si>
  <si>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</si>
  <si>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</si>
  <si>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</si>
  <si>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</si>
  <si>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</si>
  <si>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</si>
  <si>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</si>
  <si>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</si>
  <si>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</si>
  <si>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</si>
  <si>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</si>
  <si>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</si>
  <si>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</si>
  <si>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</si>
  <si>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</si>
  <si>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</si>
  <si>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</si>
  <si>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</si>
  <si>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</si>
  <si>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</si>
  <si>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</si>
  <si>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</si>
  <si>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</si>
  <si>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</si>
  <si>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</si>
  <si>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</si>
  <si>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</si>
  <si>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</si>
  <si>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</si>
  <si>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</si>
  <si>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</si>
  <si>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</si>
  <si>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</si>
  <si>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</si>
  <si>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</si>
  <si>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</si>
  <si>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</si>
  <si>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</si>
  <si>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</si>
  <si>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</si>
  <si>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</si>
  <si>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</si>
  <si>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</si>
  <si>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</si>
  <si>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</si>
  <si>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</si>
  <si>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</si>
  <si>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</si>
  <si>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</si>
  <si>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</si>
  <si>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</si>
  <si>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</si>
  <si>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</si>
  <si>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</si>
  <si>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</si>
  <si>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</si>
  <si>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</si>
  <si>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</si>
  <si>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</si>
  <si>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</si>
  <si>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</si>
  <si>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</si>
  <si>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</si>
  <si>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</si>
  <si>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</si>
  <si>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</si>
  <si>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</si>
  <si>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</si>
  <si>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</si>
  <si>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</si>
  <si>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</si>
  <si>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</si>
  <si>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</si>
  <si>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</si>
  <si>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</si>
  <si>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</si>
  <si>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</si>
  <si>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</si>
  <si>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</si>
  <si>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</si>
  <si>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</si>
  <si>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</si>
  <si>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</si>
  <si>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</si>
  <si>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</si>
  <si>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</si>
  <si>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</si>
  <si>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</si>
  <si>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</si>
  <si>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</si>
  <si>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</si>
  <si>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</si>
  <si>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</si>
  <si>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</si>
  <si>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</si>
  <si>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</si>
  <si>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</si>
  <si>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</si>
  <si>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</si>
  <si>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</si>
  <si>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</si>
  <si>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</si>
  <si>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</si>
  <si>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</si>
  <si>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</si>
  <si>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</si>
  <si>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</si>
  <si>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</si>
  <si>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</si>
  <si>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</si>
  <si>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</si>
  <si>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</si>
  <si>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</si>
  <si>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</si>
  <si>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</si>
  <si>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</si>
  <si>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</si>
  <si>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</si>
  <si>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</si>
  <si>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</si>
  <si>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</si>
  <si>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</si>
  <si>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</si>
  <si>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</si>
  <si>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</si>
  <si>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</si>
  <si>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</si>
  <si>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</si>
  <si>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</si>
  <si>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</si>
  <si>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</si>
  <si>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</si>
  <si>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</si>
  <si>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</si>
  <si>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</si>
  <si>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</si>
  <si>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</si>
  <si>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</si>
  <si>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</si>
  <si>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</si>
  <si>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</si>
  <si>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</si>
  <si>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</si>
  <si>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</si>
  <si>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</si>
  <si>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</si>
  <si>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</si>
  <si>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</si>
  <si>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</si>
  <si>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</si>
  <si>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</si>
  <si>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</si>
  <si>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</si>
  <si>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</si>
  <si>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</si>
  <si>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</si>
  <si>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</si>
  <si>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</si>
  <si>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</si>
  <si>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</si>
  <si>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</si>
  <si>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</si>
  <si>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</si>
  <si>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</si>
  <si>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</si>
  <si>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</si>
  <si>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</si>
  <si>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</si>
  <si>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</si>
  <si>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</si>
  <si>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</si>
  <si>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</si>
  <si>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</si>
  <si>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</si>
  <si>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</si>
  <si>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</si>
  <si>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</si>
  <si>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</si>
  <si>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</si>
  <si>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</si>
  <si>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</si>
  <si>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</si>
  <si>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</si>
  <si>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</si>
  <si>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</si>
  <si>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</si>
  <si>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</si>
  <si>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</si>
  <si>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</si>
  <si>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</si>
  <si>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</si>
  <si>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</si>
  <si>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</si>
  <si>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</si>
  <si>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</si>
  <si>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</si>
  <si>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</si>
  <si>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</si>
  <si>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</si>
  <si>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</si>
  <si>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</si>
  <si>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</si>
  <si>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</si>
  <si>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</si>
  <si>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</si>
  <si>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</si>
  <si>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</si>
  <si>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</si>
  <si>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</si>
  <si>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</si>
  <si>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</si>
  <si>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</si>
  <si>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</si>
  <si>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</si>
  <si>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</si>
  <si>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</si>
  <si>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</si>
  <si>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</si>
  <si>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</si>
  <si>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</si>
  <si>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</si>
  <si>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</si>
  <si>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</si>
  <si>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</si>
  <si>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</si>
  <si>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</si>
  <si>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</si>
  <si>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</si>
  <si>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</si>
  <si>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</si>
  <si>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</si>
  <si>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</si>
  <si>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</si>
  <si>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</si>
  <si>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</si>
  <si>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</si>
  <si>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</si>
  <si>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</si>
  <si>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</si>
  <si>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</si>
  <si>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</si>
  <si>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</si>
  <si>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</si>
  <si>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</si>
  <si>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</si>
  <si>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</si>
  <si>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</si>
  <si>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</si>
  <si>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</si>
  <si>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</si>
  <si>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</si>
  <si>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</si>
  <si>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</si>
  <si>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</si>
  <si>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</si>
  <si>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</si>
  <si>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</si>
  <si>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</si>
  <si>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</si>
  <si>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</si>
  <si>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</si>
  <si>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</si>
  <si>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</si>
  <si>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</si>
  <si>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</si>
  <si>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</si>
  <si>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</si>
  <si>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</si>
  <si>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</si>
  <si>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</si>
  <si>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</si>
  <si>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</si>
  <si>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</si>
  <si>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</si>
  <si>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</si>
  <si>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</si>
  <si>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</si>
  <si>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</si>
  <si>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</si>
  <si>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</si>
  <si>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</si>
  <si>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</si>
  <si>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</si>
  <si>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</si>
  <si>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</si>
  <si>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</si>
  <si>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</si>
  <si>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</si>
  <si>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</si>
  <si>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</si>
  <si>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</si>
  <si>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</si>
  <si>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</si>
  <si>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</si>
  <si>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</si>
  <si>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</si>
  <si>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</si>
  <si>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</si>
  <si>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</si>
  <si>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</si>
  <si>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</si>
  <si>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</si>
  <si>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</si>
  <si>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</si>
  <si>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</si>
  <si>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</si>
  <si>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</si>
  <si>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</si>
  <si>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</si>
  <si>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</si>
  <si>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</si>
  <si>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</si>
  <si>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</si>
  <si>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</si>
  <si>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</si>
  <si>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</si>
  <si>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</si>
  <si>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</si>
  <si>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</si>
  <si>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</si>
  <si>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</si>
  <si>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</si>
  <si>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</si>
  <si>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</si>
  <si>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</si>
  <si>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</si>
  <si>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</si>
  <si>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</si>
  <si>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</si>
  <si>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</si>
  <si>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</si>
  <si>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</si>
  <si>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</si>
  <si>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</si>
  <si>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</si>
  <si>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</si>
  <si>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</si>
  <si>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</si>
  <si>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</si>
  <si>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</si>
  <si>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</si>
  <si>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</si>
  <si>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</si>
  <si>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</si>
  <si>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</si>
  <si>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</si>
  <si>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</si>
  <si>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</si>
  <si>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</si>
  <si>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</si>
  <si>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</si>
  <si>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</si>
  <si>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</si>
  <si>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</si>
  <si>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</si>
  <si>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</si>
  <si>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</si>
  <si>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</si>
  <si>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</si>
  <si>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</si>
  <si>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</si>
  <si>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</si>
  <si>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</si>
  <si>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</si>
  <si>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</si>
  <si>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</si>
  <si>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</si>
  <si>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</si>
  <si>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</si>
  <si>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</si>
  <si>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</si>
  <si>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</si>
  <si>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</si>
  <si>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</si>
  <si>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</si>
  <si>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</si>
  <si>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</si>
  <si>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</si>
  <si>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</si>
  <si>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</si>
  <si>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</si>
  <si>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</si>
  <si>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</si>
  <si>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</si>
  <si>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</si>
  <si>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</si>
  <si>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</si>
  <si>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</si>
  <si>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</si>
  <si>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</si>
  <si>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</si>
  <si>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</si>
  <si>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</si>
  <si>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</si>
  <si>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</si>
  <si>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</si>
  <si>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</si>
  <si>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</si>
  <si>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</si>
  <si>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</si>
  <si>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</si>
  <si>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</si>
  <si>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</si>
  <si>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</si>
  <si>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</si>
  <si>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</si>
  <si>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</si>
  <si>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</si>
  <si>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</si>
  <si>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</si>
  <si>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</si>
  <si>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</si>
  <si>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</si>
  <si>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</si>
  <si>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</si>
  <si>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</si>
  <si>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</si>
  <si>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</si>
  <si>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</si>
  <si>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</si>
  <si>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</si>
  <si>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</si>
  <si>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</si>
  <si>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</si>
  <si>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</si>
  <si>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</si>
  <si>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</si>
  <si>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</si>
  <si>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</si>
  <si>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</si>
  <si>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</si>
  <si>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</si>
  <si>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</si>
  <si>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</si>
  <si>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</si>
  <si>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</si>
  <si>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</si>
  <si>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</si>
  <si>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</si>
  <si>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</si>
  <si>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</si>
  <si>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</si>
  <si>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</si>
  <si>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</si>
  <si>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</si>
  <si>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</si>
  <si>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</si>
  <si>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</si>
  <si>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</si>
  <si>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</si>
  <si>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</si>
  <si>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</si>
  <si>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</si>
  <si>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</si>
  <si>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</si>
  <si>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</si>
  <si>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</si>
  <si>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</si>
  <si>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</si>
  <si>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</si>
  <si>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</si>
  <si>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</si>
  <si>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</si>
  <si>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</si>
  <si>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</si>
  <si>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</si>
  <si>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</si>
  <si>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</si>
  <si>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</si>
  <si>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</si>
  <si>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</si>
  <si>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</si>
  <si>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</si>
  <si>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</si>
  <si>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</si>
  <si>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</si>
  <si>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</si>
  <si>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</si>
  <si>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</si>
  <si>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</si>
  <si>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</si>
  <si>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</si>
  <si>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</si>
  <si>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</si>
  <si>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</si>
  <si>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</si>
  <si>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</si>
  <si>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</si>
  <si>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</si>
  <si>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</si>
  <si>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</si>
  <si>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</si>
  <si>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</si>
  <si>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</si>
  <si>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</si>
  <si>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</si>
  <si>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</si>
  <si>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</si>
  <si>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</si>
  <si>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</si>
  <si>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</si>
  <si>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</si>
  <si>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</si>
  <si>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</si>
  <si>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</si>
  <si>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</si>
  <si>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</si>
  <si>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</si>
  <si>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</si>
  <si>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</si>
  <si>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</si>
  <si>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</si>
  <si>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</si>
  <si>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</si>
  <si>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</si>
  <si>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</si>
  <si>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</si>
  <si>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</si>
  <si>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</si>
  <si>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</si>
  <si>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</si>
  <si>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</si>
  <si>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</si>
  <si>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</si>
  <si>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</si>
  <si>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</si>
  <si>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</si>
  <si>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</si>
  <si>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</si>
  <si>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</si>
  <si>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</si>
  <si>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</si>
  <si>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</si>
  <si>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</si>
  <si>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</si>
  <si>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</si>
  <si>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</si>
  <si>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</si>
  <si>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</si>
  <si>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</si>
  <si>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</si>
  <si>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</si>
  <si>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</si>
  <si>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</si>
  <si>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</si>
  <si>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</si>
  <si>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</si>
  <si>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</si>
  <si>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</si>
  <si>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</si>
  <si>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</si>
  <si>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</si>
  <si>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</si>
  <si>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</si>
  <si>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</si>
  <si>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</si>
  <si>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</si>
  <si>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</si>
  <si>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</si>
  <si>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</si>
  <si>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</si>
  <si>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</si>
  <si>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</si>
  <si>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</si>
  <si>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</si>
  <si>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</si>
  <si>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</si>
  <si>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</si>
  <si>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</si>
  <si>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</si>
  <si>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</si>
  <si>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</si>
  <si>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</si>
  <si>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</si>
  <si>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</si>
  <si>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</si>
  <si>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</si>
  <si>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</si>
  <si>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</si>
  <si>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</si>
  <si>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</si>
  <si>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</si>
  <si>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</si>
  <si>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</si>
  <si>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</si>
  <si>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</si>
  <si>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</si>
  <si>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</si>
  <si>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</si>
  <si>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</si>
  <si>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</si>
  <si>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</si>
  <si>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</si>
  <si>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</si>
  <si>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</si>
  <si>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</si>
  <si>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</si>
  <si>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</si>
  <si>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</si>
  <si>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</si>
  <si>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</si>
  <si>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</si>
  <si>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</si>
  <si>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</si>
  <si>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</si>
  <si>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</si>
  <si>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</si>
  <si>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</si>
  <si>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</si>
  <si>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</si>
  <si>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</si>
  <si>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</si>
  <si>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</si>
  <si>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</si>
  <si>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</si>
  <si>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</si>
  <si>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</si>
  <si>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</si>
  <si>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</si>
  <si>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</si>
  <si>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</si>
  <si>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</si>
  <si>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</si>
  <si>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</si>
  <si>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</si>
  <si>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</si>
  <si>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</si>
  <si>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</si>
  <si>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</si>
  <si>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</si>
  <si>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</si>
  <si>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</si>
  <si>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</si>
  <si>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</si>
  <si>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</si>
  <si>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</si>
  <si>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</si>
  <si>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</si>
  <si>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</si>
  <si>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</si>
  <si>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</si>
  <si>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</si>
  <si>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</si>
  <si>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</si>
  <si>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</si>
  <si>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</si>
  <si>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</si>
  <si>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</si>
  <si>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</si>
  <si>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</si>
  <si>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</si>
  <si>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</si>
  <si>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</si>
  <si>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</si>
  <si>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</si>
  <si>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</si>
  <si>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</si>
  <si>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</si>
  <si>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</si>
  <si>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</si>
  <si>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</si>
  <si>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</si>
  <si>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</si>
  <si>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</si>
  <si>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</si>
  <si>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</si>
  <si>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</si>
  <si>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</si>
  <si>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</si>
  <si>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</si>
  <si>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</si>
  <si>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</si>
  <si>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</si>
  <si>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</si>
  <si>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</si>
  <si>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</si>
  <si>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</si>
  <si>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</si>
  <si>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</si>
  <si>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</si>
  <si>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</si>
  <si>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</si>
  <si>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</si>
  <si>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</si>
  <si>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</si>
  <si>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</si>
  <si>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</si>
  <si>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</si>
  <si>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</si>
  <si>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</si>
  <si>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</si>
  <si>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</si>
  <si>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</si>
  <si>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</si>
  <si>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</si>
  <si>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</si>
  <si>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</si>
  <si>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</si>
  <si>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</si>
  <si>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</si>
  <si>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</si>
  <si>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</si>
  <si>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</si>
  <si>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</si>
  <si>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</si>
  <si>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</si>
  <si>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</si>
  <si>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</si>
  <si>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</si>
  <si>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</si>
  <si>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</si>
  <si>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</si>
  <si>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</si>
  <si>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</si>
  <si>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</si>
  <si>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</si>
  <si>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</si>
  <si>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</si>
  <si>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</si>
  <si>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</si>
  <si>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</si>
  <si>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</si>
  <si>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</si>
  <si>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</si>
  <si>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</si>
  <si>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</si>
  <si>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</si>
  <si>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</si>
  <si>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</si>
  <si>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</si>
  <si>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</si>
  <si>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</si>
  <si>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</si>
  <si>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</si>
  <si>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</si>
  <si>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</si>
  <si>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</si>
  <si>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</si>
  <si>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</si>
  <si>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</si>
  <si>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</si>
  <si>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</si>
  <si>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</si>
  <si>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</si>
  <si>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</si>
  <si>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</si>
  <si>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</si>
  <si>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</si>
  <si>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</si>
  <si>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</si>
  <si>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</si>
  <si>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</si>
  <si>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</si>
  <si>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</si>
  <si>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</si>
  <si>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</si>
  <si>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</si>
  <si>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</si>
  <si>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</si>
  <si>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</si>
  <si>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</si>
  <si>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</si>
  <si>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</si>
  <si>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</si>
  <si>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</si>
  <si>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</si>
  <si>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</si>
  <si>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</si>
  <si>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</si>
  <si>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</si>
  <si>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</si>
  <si>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</si>
  <si>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</si>
  <si>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</si>
  <si>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</si>
  <si>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</si>
  <si>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</si>
  <si>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</si>
  <si>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</si>
  <si>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</si>
  <si>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</si>
  <si>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</si>
  <si>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</si>
  <si>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</si>
  <si>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</si>
  <si>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</si>
  <si>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</si>
  <si>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</si>
  <si>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</si>
  <si>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</si>
  <si>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</si>
  <si>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</si>
  <si>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</si>
  <si>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</si>
  <si>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</si>
  <si>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</si>
  <si>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</si>
  <si>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</si>
  <si>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</si>
  <si>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</si>
  <si>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</si>
  <si>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</si>
  <si>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</si>
  <si>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</si>
  <si>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</si>
  <si>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</si>
  <si>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</si>
  <si>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</si>
  <si>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</si>
  <si>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</si>
  <si>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</si>
  <si>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</si>
  <si>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</si>
  <si>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</si>
  <si>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</si>
  <si>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</si>
  <si>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</si>
  <si>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</si>
  <si>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</si>
  <si>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</si>
  <si>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</si>
  <si>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</si>
  <si>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</si>
  <si>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</si>
  <si>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</si>
  <si>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</si>
  <si>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</si>
  <si>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</si>
  <si>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</si>
  <si>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</si>
  <si>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</si>
  <si>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</si>
  <si>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</si>
  <si>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</si>
  <si>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</si>
  <si>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</si>
  <si>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</si>
  <si>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</si>
  <si>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</si>
  <si>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</si>
  <si>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</si>
  <si>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</si>
  <si>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</si>
  <si>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</si>
  <si>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</si>
  <si>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</si>
  <si>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</si>
  <si>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</si>
  <si>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</si>
  <si>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</si>
  <si>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</si>
  <si>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</si>
  <si>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</si>
  <si>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</si>
  <si>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</si>
  <si>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</si>
  <si>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</si>
  <si>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</si>
  <si>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</si>
  <si>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</si>
  <si>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</si>
  <si>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</si>
  <si>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</si>
  <si>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</si>
  <si>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</si>
  <si>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</si>
  <si>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</si>
  <si>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</si>
  <si>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</si>
  <si>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</si>
  <si>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</si>
  <si>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</si>
  <si>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</si>
  <si>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</si>
  <si>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</si>
  <si>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</si>
  <si>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</si>
  <si>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</si>
  <si>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</si>
  <si>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</si>
  <si>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</si>
  <si>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</si>
  <si>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</si>
  <si>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</si>
  <si>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</si>
  <si>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</si>
  <si>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</si>
  <si>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</si>
  <si>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</si>
  <si>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</si>
  <si>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</si>
  <si>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</si>
  <si>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</si>
  <si>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</si>
  <si>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</si>
  <si>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</si>
  <si>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</si>
  <si>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</si>
  <si>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</si>
  <si>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</si>
  <si>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</si>
  <si>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</si>
  <si>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</si>
  <si>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</si>
  <si>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</si>
  <si>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</si>
  <si>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</si>
  <si>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</si>
  <si>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</si>
  <si>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</si>
  <si>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</si>
  <si>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</si>
  <si>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</si>
  <si>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</si>
  <si>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</si>
  <si>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</si>
  <si>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</si>
  <si>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</si>
  <si>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</si>
  <si>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</si>
  <si>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</si>
  <si>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</si>
  <si>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</si>
  <si>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</si>
  <si>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</si>
  <si>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</si>
  <si>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</si>
  <si>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</si>
  <si>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</si>
  <si>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</si>
  <si>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</si>
  <si>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</si>
  <si>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</si>
  <si>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</si>
  <si>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</si>
  <si>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</si>
  <si>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</si>
  <si>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</si>
  <si>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</si>
  <si>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</si>
  <si>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</si>
  <si>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</si>
  <si>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</si>
  <si>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</si>
  <si>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</si>
  <si>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</si>
  <si>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</si>
  <si>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</si>
  <si>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</si>
  <si>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</si>
  <si>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</si>
  <si>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</si>
  <si>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</si>
  <si>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</si>
  <si>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</si>
  <si>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</si>
  <si>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</si>
  <si>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</si>
  <si>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</si>
  <si>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</si>
  <si>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</si>
  <si>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</si>
  <si>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</si>
  <si>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</si>
  <si>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</si>
  <si>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</si>
  <si>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</si>
  <si>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</si>
  <si>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</si>
  <si>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</si>
  <si>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</si>
  <si>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</si>
  <si>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</si>
  <si>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</si>
  <si>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</si>
  <si>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</si>
  <si>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</si>
  <si>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</si>
  <si>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</si>
  <si>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</si>
  <si>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</si>
  <si>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</si>
  <si>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</si>
  <si>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</si>
  <si>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</si>
  <si>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</si>
  <si>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</si>
  <si>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</si>
  <si>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</si>
  <si>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</si>
  <si>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</si>
  <si>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</si>
  <si>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</si>
  <si>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</si>
  <si>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</si>
  <si>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</si>
  <si>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</si>
  <si>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</si>
  <si>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</si>
  <si>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</si>
  <si>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</si>
  <si>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</si>
  <si>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</si>
  <si>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</si>
  <si>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</si>
  <si>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</si>
  <si>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</si>
  <si>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</si>
  <si>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</si>
  <si>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</si>
  <si>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</si>
  <si>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</si>
  <si>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</si>
  <si>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</si>
  <si>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</si>
  <si>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</si>
  <si>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</si>
  <si>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</si>
  <si>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</si>
  <si>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</si>
  <si>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</si>
  <si>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</si>
  <si>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</si>
  <si>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</si>
  <si>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</si>
  <si>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</si>
  <si>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</si>
  <si>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</si>
  <si>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</si>
  <si>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</si>
  <si>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</si>
  <si>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</si>
  <si>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</si>
  <si>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</si>
  <si>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</si>
  <si>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</si>
  <si>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</si>
  <si>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</si>
  <si>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</si>
  <si>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</si>
  <si>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</si>
  <si>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</si>
  <si>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</si>
  <si>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</si>
  <si>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</si>
  <si>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</si>
  <si>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</si>
  <si>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</si>
  <si>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</si>
  <si>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</si>
  <si>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</si>
  <si>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</si>
  <si>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</si>
  <si>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</si>
  <si>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</si>
  <si>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</si>
  <si>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</si>
  <si>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</si>
  <si>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</si>
  <si>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</si>
  <si>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</si>
  <si>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</si>
  <si>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</si>
  <si>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</si>
  <si>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</si>
  <si>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</si>
  <si>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</si>
  <si>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</si>
  <si>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</si>
  <si>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</si>
  <si>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</si>
  <si>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</si>
  <si>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</si>
  <si>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</si>
  <si>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</si>
  <si>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</si>
  <si>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</si>
  <si>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</si>
  <si>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</si>
  <si>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</si>
  <si>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</si>
  <si>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</si>
  <si>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</si>
  <si>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</si>
  <si>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</si>
  <si>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</si>
  <si>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</si>
  <si>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</si>
  <si>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</si>
  <si>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</si>
  <si>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</si>
  <si>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</si>
  <si>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</si>
  <si>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</si>
  <si>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</si>
  <si>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</si>
  <si>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</si>
  <si>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</si>
  <si>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</si>
  <si>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</si>
  <si>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</si>
  <si>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</si>
  <si>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</si>
  <si>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</si>
  <si>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</si>
  <si>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</si>
  <si>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</si>
  <si>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</si>
  <si>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</si>
  <si>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</si>
  <si>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</si>
  <si>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</si>
  <si>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</si>
  <si>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</si>
  <si>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</si>
  <si>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</si>
  <si>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</si>
  <si>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</si>
  <si>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</si>
  <si>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</si>
  <si>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</si>
  <si>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</si>
  <si>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</si>
  <si>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</si>
  <si>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</si>
  <si>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</si>
  <si>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</si>
  <si>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</si>
  <si>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</si>
  <si>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</si>
  <si>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</si>
  <si>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</si>
  <si>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</si>
  <si>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</si>
  <si>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</si>
  <si>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</si>
  <si>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</si>
  <si>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</si>
  <si>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</si>
  <si>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</si>
  <si>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</si>
  <si>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</si>
  <si>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</si>
  <si>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</si>
  <si>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</si>
  <si>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</si>
  <si>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</si>
  <si>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</si>
  <si>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</si>
  <si>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</si>
  <si>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</si>
  <si>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</si>
  <si>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</si>
  <si>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</si>
  <si>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</si>
  <si>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</si>
  <si>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</si>
  <si>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</si>
  <si>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</si>
  <si>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</si>
  <si>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</si>
  <si>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</si>
  <si>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</si>
  <si>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</si>
  <si>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</si>
  <si>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</si>
  <si>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</si>
  <si>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</si>
  <si>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</si>
  <si>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</si>
  <si>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</si>
  <si>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</si>
  <si>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</si>
  <si>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</si>
  <si>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</si>
  <si>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</si>
  <si>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</si>
  <si>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</si>
  <si>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</si>
  <si>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</si>
  <si>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</si>
  <si>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</si>
  <si>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</si>
  <si>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</si>
  <si>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</si>
  <si>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</si>
  <si>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</si>
  <si>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</si>
  <si>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</si>
  <si>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</si>
  <si>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</si>
  <si>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</si>
  <si>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</si>
  <si>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</si>
  <si>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</si>
  <si>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</si>
  <si>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</si>
  <si>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</si>
  <si>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</si>
  <si>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</si>
  <si>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</si>
  <si>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</si>
  <si>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</si>
  <si>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</si>
  <si>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</si>
  <si>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</si>
  <si>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</si>
  <si>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</si>
  <si>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</si>
  <si>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</si>
  <si>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</si>
  <si>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</si>
  <si>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</si>
  <si>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</si>
  <si>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</si>
  <si>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</si>
  <si>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</si>
  <si>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</si>
  <si>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</si>
  <si>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</si>
  <si>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</si>
  <si>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</si>
  <si>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</si>
  <si>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</si>
  <si>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</si>
  <si>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</si>
  <si>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</si>
  <si>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</si>
  <si>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</si>
  <si>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</si>
  <si>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</si>
  <si>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</si>
  <si>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</si>
  <si>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</si>
  <si>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</si>
  <si>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</si>
  <si>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</si>
  <si>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</si>
  <si>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</si>
  <si>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</si>
  <si>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</si>
  <si>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</si>
  <si>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</si>
  <si>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</si>
  <si>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</si>
  <si>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</si>
  <si>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</si>
  <si>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</si>
  <si>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</si>
  <si>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</si>
  <si>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</si>
  <si>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</si>
  <si>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</si>
  <si>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</si>
  <si>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</si>
  <si>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</si>
  <si>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</si>
  <si>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</si>
  <si>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</si>
  <si>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</si>
  <si>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</si>
  <si>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</si>
  <si>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</si>
  <si>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</si>
  <si>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</si>
  <si>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</si>
  <si>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</si>
  <si>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</si>
  <si>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</si>
  <si>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</si>
  <si>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</si>
  <si>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</si>
  <si>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</si>
  <si>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</si>
  <si>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</si>
  <si>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</si>
  <si>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</si>
  <si>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</si>
  <si>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</si>
  <si>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</si>
  <si>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</si>
  <si>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</si>
  <si>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</si>
  <si>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</si>
  <si>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</si>
  <si>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</si>
  <si>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</si>
  <si>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</si>
  <si>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</si>
  <si>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</si>
  <si>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</si>
  <si>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</si>
  <si>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</si>
  <si>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</si>
  <si>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</si>
  <si>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</si>
  <si>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</si>
  <si>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</si>
  <si>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</si>
  <si>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</si>
  <si>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</si>
  <si>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</si>
  <si>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</si>
  <si>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</si>
  <si>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</si>
  <si>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</si>
  <si>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</si>
  <si>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</si>
  <si>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</si>
  <si>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</si>
  <si>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</si>
  <si>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</si>
  <si>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</si>
  <si>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</si>
  <si>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</si>
  <si>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</si>
  <si>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</si>
  <si>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</si>
  <si>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</si>
  <si>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</si>
  <si>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</si>
  <si>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</si>
  <si>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</si>
  <si>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</si>
  <si>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</si>
  <si>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</si>
  <si>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</si>
  <si>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</si>
  <si>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</si>
  <si>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</si>
  <si>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</si>
  <si>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</si>
  <si>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</si>
  <si>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</si>
  <si>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</si>
  <si>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</si>
  <si>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</si>
  <si>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</si>
  <si>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</si>
  <si>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</si>
  <si>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</si>
  <si>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</si>
  <si>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</si>
  <si>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</si>
  <si>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</si>
  <si>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</si>
  <si>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</si>
  <si>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</si>
  <si>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</si>
  <si>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</si>
  <si>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</si>
  <si>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</si>
  <si>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</si>
  <si>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</si>
  <si>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</si>
  <si>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</si>
  <si>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</si>
  <si>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</si>
  <si>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</si>
  <si>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</si>
  <si>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</si>
  <si>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</si>
  <si>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</si>
  <si>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</si>
  <si>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</si>
  <si>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</si>
  <si>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</si>
  <si>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</si>
  <si>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</si>
  <si>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</si>
  <si>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</si>
  <si>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</si>
  <si>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</si>
  <si>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</si>
  <si>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</si>
  <si>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</si>
  <si>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</si>
  <si>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</si>
  <si>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</si>
  <si>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</si>
  <si>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</si>
  <si>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</si>
  <si>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</si>
  <si>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</si>
  <si>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</si>
  <si>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</si>
  <si>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</si>
  <si>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</si>
  <si>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</si>
  <si>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</si>
  <si>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</si>
  <si>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</si>
  <si>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</si>
  <si>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</si>
  <si>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</si>
  <si>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</si>
  <si>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</si>
  <si>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</si>
  <si>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</si>
  <si>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</si>
  <si>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</si>
  <si>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</si>
  <si>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</si>
  <si>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</si>
  <si>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</si>
  <si>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</si>
  <si>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</si>
  <si>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</si>
  <si>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</si>
  <si>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</si>
  <si>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</si>
  <si>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</si>
  <si>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</si>
  <si>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</si>
  <si>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</si>
  <si>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</si>
  <si>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</si>
  <si>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</si>
  <si>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</si>
  <si>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</si>
  <si>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</si>
  <si>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</si>
  <si>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</si>
  <si>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</si>
  <si>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</si>
  <si>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</si>
  <si>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</si>
  <si>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</si>
  <si>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</si>
  <si>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</si>
  <si>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</si>
  <si>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</si>
  <si>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</si>
  <si>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</si>
  <si>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</si>
  <si>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</si>
  <si>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</si>
  <si>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</si>
  <si>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</si>
  <si>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</si>
  <si>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</si>
  <si>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</si>
  <si>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</si>
  <si>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</si>
  <si>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</si>
  <si>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</si>
  <si>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</si>
  <si>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</si>
  <si>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</si>
  <si>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</si>
  <si>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</si>
  <si>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</si>
  <si>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</si>
  <si>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</si>
  <si>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</si>
  <si>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</si>
  <si>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</si>
  <si>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</si>
  <si>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</si>
  <si>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</si>
  <si>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</si>
  <si>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</si>
  <si>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</si>
  <si>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</si>
  <si>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</si>
  <si>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</si>
  <si>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</si>
  <si>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</si>
  <si>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</si>
  <si>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</si>
  <si>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</si>
  <si>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</si>
  <si>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</si>
  <si>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</si>
  <si>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</si>
  <si>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</si>
  <si>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</si>
  <si>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</si>
  <si>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</si>
  <si>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</si>
  <si>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</si>
  <si>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</si>
  <si>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</si>
  <si>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</si>
  <si>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</si>
  <si>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</si>
  <si>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</si>
  <si>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</si>
  <si>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</si>
  <si>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</si>
  <si>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</si>
  <si>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</si>
  <si>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</si>
  <si>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</si>
  <si>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</si>
  <si>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</si>
  <si>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</si>
  <si>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</si>
  <si>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</si>
  <si>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</si>
  <si>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</si>
  <si>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</si>
  <si>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</si>
  <si>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</si>
  <si>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</si>
  <si>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</si>
  <si>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</si>
  <si>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</si>
  <si>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</si>
  <si>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</si>
  <si>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</si>
  <si>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</si>
  <si>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</si>
  <si>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</si>
  <si>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</si>
  <si>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</si>
  <si>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</si>
  <si>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</si>
  <si>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</si>
  <si>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</si>
  <si>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</si>
  <si>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</si>
  <si>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</si>
  <si>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</si>
  <si>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</si>
  <si>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</si>
  <si>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</si>
  <si>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</si>
  <si>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</si>
  <si>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</si>
  <si>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</si>
  <si>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</si>
  <si>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</si>
  <si>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</si>
  <si>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</si>
  <si>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</si>
  <si>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</si>
  <si>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</si>
  <si>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</si>
  <si>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</si>
  <si>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</si>
  <si>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</si>
  <si>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</si>
  <si>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</si>
  <si>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</si>
  <si>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</si>
  <si>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</si>
  <si>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</si>
  <si>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</si>
  <si>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</si>
  <si>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</si>
  <si>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</si>
  <si>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</si>
  <si>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</si>
  <si>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</si>
  <si>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</si>
  <si>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</si>
  <si>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</si>
  <si>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</si>
  <si>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</si>
  <si>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</si>
  <si>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</si>
  <si>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</si>
  <si>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</si>
  <si>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</si>
  <si>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</si>
  <si>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</si>
  <si>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</si>
  <si>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</si>
  <si>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</si>
  <si>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</si>
  <si>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</si>
  <si>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</si>
  <si>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</si>
  <si>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</si>
  <si>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</si>
  <si>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</si>
  <si>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</si>
  <si>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</si>
  <si>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</si>
  <si>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</si>
  <si>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</si>
  <si>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</si>
  <si>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</si>
  <si>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</si>
  <si>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</si>
  <si>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</si>
  <si>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</si>
  <si>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</si>
  <si>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</si>
  <si>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</si>
  <si>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</si>
  <si>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</si>
  <si>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</si>
  <si>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</si>
  <si>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</si>
  <si>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</si>
  <si>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</si>
  <si>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</si>
  <si>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</si>
  <si>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</si>
  <si>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</si>
  <si>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</si>
  <si>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</si>
  <si>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</si>
  <si>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</si>
  <si>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</si>
  <si>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</si>
  <si>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</si>
  <si>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</si>
  <si>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</si>
  <si>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</si>
  <si>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</si>
  <si>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</si>
  <si>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</si>
  <si>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</si>
  <si>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</si>
  <si>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</si>
  <si>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</si>
  <si>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</si>
  <si>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</si>
  <si>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</si>
  <si>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</si>
  <si>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</si>
  <si>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</si>
  <si>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</si>
  <si>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</si>
  <si>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</si>
  <si>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</si>
  <si>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</si>
  <si>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</si>
  <si>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</si>
  <si>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</si>
  <si>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</si>
  <si>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</si>
  <si>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</si>
  <si>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</si>
  <si>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</si>
  <si>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</si>
  <si>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</si>
  <si>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</si>
  <si>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</si>
  <si>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</si>
  <si>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</si>
  <si>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</si>
  <si>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</si>
  <si>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</si>
  <si>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</si>
  <si>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</si>
  <si>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</si>
  <si>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</si>
  <si>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</si>
  <si>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</si>
  <si>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</si>
  <si>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</si>
  <si>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</si>
  <si>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</si>
  <si>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</si>
  <si>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</si>
  <si>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</si>
  <si>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</si>
  <si>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</si>
  <si>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</si>
  <si>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</si>
  <si>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</si>
  <si>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</si>
  <si>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</si>
  <si>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</si>
  <si>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</si>
  <si>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</si>
  <si>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</si>
  <si>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</si>
  <si>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</si>
  <si>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</si>
  <si>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</si>
  <si>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</si>
  <si>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</si>
  <si>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</si>
  <si>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</si>
  <si>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</si>
  <si>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</si>
  <si>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</si>
  <si>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</si>
  <si>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</si>
  <si>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</si>
  <si>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</si>
  <si>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</si>
  <si>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</si>
  <si>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</si>
  <si>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</si>
  <si>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</si>
  <si>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</si>
  <si>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</si>
  <si>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</si>
  <si>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</si>
  <si>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</si>
  <si>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</si>
  <si>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</si>
  <si>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</si>
  <si>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</si>
  <si>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</si>
  <si>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</si>
  <si>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</si>
  <si>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</si>
  <si>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</si>
  <si>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</si>
  <si>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</si>
  <si>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</si>
  <si>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</si>
  <si>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</si>
  <si>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</si>
  <si>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</si>
  <si>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</si>
  <si>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</si>
  <si>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</si>
  <si>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</si>
  <si>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</si>
  <si>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</si>
  <si>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</si>
  <si>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</si>
  <si>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</si>
  <si>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</si>
  <si>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</si>
  <si>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</si>
  <si>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</si>
  <si>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</si>
  <si>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</si>
  <si>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</si>
  <si>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</si>
  <si>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</si>
  <si>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</si>
  <si>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</si>
  <si>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</si>
  <si>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</si>
  <si>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</si>
  <si>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</si>
  <si>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</si>
  <si>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</si>
  <si>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</si>
  <si>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</si>
  <si>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</si>
  <si>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</si>
  <si>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</si>
  <si>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</si>
  <si>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</si>
  <si>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</si>
  <si>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</si>
  <si>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</si>
  <si>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</si>
  <si>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</si>
  <si>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</si>
  <si>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</si>
  <si>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</si>
  <si>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</si>
  <si>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</si>
  <si>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</si>
  <si>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</si>
  <si>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</si>
  <si>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</si>
  <si>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</si>
  <si>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</si>
  <si>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</si>
  <si>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</si>
  <si>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</si>
  <si>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</si>
  <si>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</si>
  <si>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</si>
  <si>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</si>
  <si>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</si>
  <si>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</si>
  <si>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</si>
  <si>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</si>
  <si>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</si>
  <si>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</si>
  <si>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</si>
  <si>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</si>
  <si>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</si>
  <si>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</si>
  <si>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</si>
  <si>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</si>
  <si>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</si>
  <si>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</si>
  <si>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</si>
  <si>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</si>
  <si>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</si>
  <si>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</si>
  <si>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</si>
  <si>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</si>
  <si>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</si>
  <si>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</si>
  <si>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</si>
  <si>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</si>
  <si>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</si>
  <si>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</si>
  <si>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</si>
  <si>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</si>
  <si>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</si>
  <si>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</si>
  <si>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</si>
  <si>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</si>
  <si>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</si>
  <si>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</si>
  <si>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</si>
  <si>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</si>
  <si>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</si>
  <si>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</si>
  <si>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</si>
  <si>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</si>
  <si>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</si>
  <si>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</si>
  <si>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</si>
  <si>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</si>
  <si>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</si>
  <si>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</si>
  <si>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</si>
  <si>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</si>
  <si>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</si>
  <si>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</si>
  <si>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</si>
  <si>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</si>
  <si>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</si>
  <si>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</si>
  <si>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</si>
  <si>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</si>
  <si>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</si>
  <si>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</si>
  <si>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</si>
  <si>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</si>
  <si>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</si>
  <si>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</si>
  <si>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</si>
  <si>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</si>
  <si>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</si>
  <si>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</si>
  <si>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</si>
  <si>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</si>
  <si>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</si>
  <si>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</si>
  <si>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</si>
  <si>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</si>
  <si>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</si>
  <si>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</si>
  <si>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</si>
  <si>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</si>
  <si>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</si>
  <si>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</si>
  <si>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</si>
  <si>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</si>
  <si>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</si>
  <si>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</si>
  <si>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</si>
  <si>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</si>
  <si>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</si>
  <si>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</si>
  <si>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</si>
  <si>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</si>
  <si>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</si>
  <si>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</si>
  <si>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</si>
  <si>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</si>
  <si>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</si>
  <si>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</si>
  <si>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</si>
  <si>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</si>
  <si>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</si>
  <si>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</si>
  <si>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</si>
  <si>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</si>
  <si>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</si>
  <si>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</si>
  <si>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</si>
  <si>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</si>
  <si>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</si>
  <si>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</si>
  <si>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</si>
  <si>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</si>
  <si>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</si>
  <si>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</si>
  <si>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</si>
  <si>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</si>
  <si>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</si>
  <si>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</si>
  <si>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</si>
  <si>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</si>
  <si>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</si>
  <si>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</si>
  <si>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</si>
  <si>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</si>
  <si>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</si>
  <si>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</si>
  <si>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</si>
  <si>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</si>
  <si>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</si>
  <si>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</si>
  <si>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</si>
  <si>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</si>
  <si>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</si>
  <si>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</si>
  <si>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</si>
  <si>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</si>
  <si>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</si>
  <si>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</si>
  <si>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</si>
  <si>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</si>
  <si>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</si>
  <si>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</si>
  <si>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</si>
  <si>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</si>
  <si>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</si>
  <si>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</si>
  <si>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</si>
  <si>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</si>
  <si>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</si>
  <si>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</si>
  <si>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</si>
  <si>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</si>
  <si>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</si>
  <si>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</si>
  <si>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</si>
  <si>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</si>
  <si>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</si>
  <si>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</si>
  <si>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</si>
  <si>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</si>
  <si>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</si>
  <si>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</si>
  <si>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</si>
  <si>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</si>
  <si>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</si>
  <si>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</si>
  <si>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</si>
  <si>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</si>
  <si>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</si>
  <si>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</si>
  <si>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</si>
  <si>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</si>
  <si>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</si>
  <si>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</si>
  <si>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</si>
  <si>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</si>
  <si>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</si>
  <si>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</si>
  <si>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</si>
  <si>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</si>
  <si>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</si>
  <si>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</si>
  <si>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</si>
  <si>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</si>
  <si>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</si>
  <si>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</si>
  <si>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</si>
  <si>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</si>
  <si>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</si>
  <si>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</si>
  <si>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</si>
  <si>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</si>
  <si>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</si>
  <si>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</si>
  <si>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</si>
  <si>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</si>
  <si>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</si>
  <si>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</si>
  <si>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</si>
  <si>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</si>
  <si>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</si>
  <si>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</si>
  <si>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</si>
  <si>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</si>
  <si>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</si>
  <si>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</si>
  <si>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</si>
  <si>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</si>
  <si>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</si>
  <si>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</si>
  <si>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</si>
  <si>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</si>
  <si>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</si>
  <si>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</si>
  <si>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</si>
  <si>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</si>
  <si>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</si>
  <si>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</si>
  <si>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</si>
  <si>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</si>
  <si>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</si>
  <si>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</si>
  <si>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</si>
  <si>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</si>
  <si>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</si>
  <si>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</si>
  <si>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</si>
  <si>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</si>
  <si>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</si>
  <si>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</si>
  <si>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</si>
  <si>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</si>
  <si>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</si>
  <si>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</si>
  <si>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</si>
  <si>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</si>
  <si>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</si>
  <si>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</si>
  <si>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</si>
  <si>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</si>
  <si>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</si>
  <si>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</si>
  <si>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</si>
  <si>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</si>
  <si>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</si>
  <si>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</si>
  <si>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</si>
  <si>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</si>
  <si>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</si>
  <si>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</si>
  <si>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</si>
  <si>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</si>
  <si>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</si>
  <si>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</si>
  <si>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</si>
  <si>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</si>
  <si>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</si>
  <si>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</si>
  <si>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</si>
  <si>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</si>
  <si>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</si>
  <si>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</si>
  <si>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</si>
  <si>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</si>
  <si>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</si>
  <si>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</si>
  <si>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</si>
  <si>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</si>
  <si>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</si>
  <si>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</si>
  <si>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</si>
  <si>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</si>
  <si>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</si>
  <si>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</si>
  <si>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</si>
  <si>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</si>
  <si>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</si>
  <si>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</si>
  <si>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</si>
  <si>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</si>
  <si>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</si>
  <si>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</si>
  <si>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</si>
  <si>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</si>
  <si>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</si>
  <si>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</si>
  <si>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</si>
  <si>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</si>
  <si>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</si>
  <si>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</si>
  <si>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</si>
  <si>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</si>
  <si>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</si>
  <si>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</si>
  <si>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</si>
  <si>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</si>
  <si>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</si>
  <si>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</si>
  <si>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</si>
  <si>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</si>
  <si>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</si>
  <si>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</si>
  <si>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</si>
  <si>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</si>
  <si>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</si>
  <si>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</si>
  <si>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</si>
  <si>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</si>
  <si>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</si>
  <si>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</si>
  <si>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</si>
  <si>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</si>
  <si>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</si>
  <si>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</si>
  <si>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</si>
  <si>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</si>
  <si>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</si>
  <si>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</si>
  <si>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</si>
  <si>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</si>
  <si>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</si>
  <si>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</si>
  <si>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</si>
  <si>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</si>
  <si>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</si>
  <si>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</si>
  <si>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</si>
  <si>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</si>
  <si>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</si>
  <si>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</si>
  <si>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</si>
  <si>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</si>
  <si>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</si>
  <si>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</si>
  <si>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</si>
  <si>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</si>
  <si>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</si>
  <si>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</si>
  <si>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</si>
  <si>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</si>
  <si>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</si>
  <si>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</si>
  <si>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</si>
  <si>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</si>
  <si>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</si>
  <si>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</si>
  <si>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</si>
  <si>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</si>
  <si>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</si>
  <si>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</si>
  <si>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</si>
  <si>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</si>
  <si>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</si>
  <si>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</si>
  <si>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</si>
  <si>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</si>
  <si>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</si>
  <si>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</si>
  <si>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</si>
  <si>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</si>
  <si>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</si>
  <si>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</si>
  <si>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</si>
  <si>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</si>
  <si>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</si>
  <si>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</si>
  <si>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</si>
  <si>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</si>
  <si>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</si>
  <si>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</si>
  <si>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</si>
  <si>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</si>
  <si>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</si>
  <si>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</si>
  <si>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</si>
  <si>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</si>
  <si>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</si>
  <si>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</si>
  <si>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</si>
  <si>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</si>
  <si>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</si>
  <si>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</si>
  <si>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</si>
  <si>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</si>
  <si>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</si>
  <si>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</si>
  <si>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</si>
  <si>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</si>
  <si>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</si>
  <si>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</si>
  <si>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</si>
  <si>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</si>
  <si>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</si>
  <si>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</si>
  <si>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</si>
  <si>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</si>
  <si>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</si>
  <si>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</si>
  <si>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</si>
  <si>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</si>
  <si>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</si>
  <si>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</si>
  <si>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</si>
  <si>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</si>
  <si>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</si>
  <si>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</si>
  <si>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</si>
  <si>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</si>
  <si>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</si>
  <si>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</si>
  <si>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</si>
  <si>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</si>
  <si>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</si>
  <si>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</si>
  <si>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</si>
  <si>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</si>
  <si>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</si>
  <si>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</si>
  <si>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</si>
  <si>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</si>
  <si>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</si>
  <si>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</si>
  <si>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</si>
  <si>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</si>
  <si>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</si>
  <si>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</si>
  <si>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</si>
  <si>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</si>
  <si>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</si>
  <si>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</si>
  <si>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</si>
  <si>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</si>
  <si>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</si>
  <si>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</si>
  <si>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</si>
  <si>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</si>
  <si>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</si>
  <si>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</si>
  <si>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</si>
  <si>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</si>
  <si>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</si>
  <si>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</si>
  <si>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</si>
  <si>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</si>
  <si>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</si>
  <si>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</si>
  <si>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</si>
  <si>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</si>
  <si>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</si>
  <si>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</si>
  <si>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</si>
  <si>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</si>
  <si>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</si>
  <si>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</si>
  <si>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</si>
  <si>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</si>
  <si>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</si>
  <si>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</si>
  <si>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</si>
  <si>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</si>
  <si>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</si>
  <si>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</si>
  <si>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</si>
  <si>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</si>
  <si>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</si>
  <si>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</si>
  <si>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</si>
  <si>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</si>
  <si>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</si>
  <si>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</si>
  <si>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</si>
  <si>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</si>
  <si>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</si>
  <si>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</si>
  <si>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</si>
  <si>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</si>
  <si>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</si>
  <si>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</si>
  <si>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</si>
  <si>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</si>
  <si>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</si>
  <si>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</si>
  <si>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</si>
  <si>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</si>
  <si>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</si>
  <si>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</si>
  <si>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</si>
  <si>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</si>
  <si>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</si>
  <si>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</si>
  <si>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</si>
  <si>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</si>
  <si>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</si>
  <si>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</si>
  <si>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</si>
  <si>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</si>
  <si>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</si>
  <si>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</si>
  <si>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</si>
  <si>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</si>
  <si>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</si>
  <si>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</si>
  <si>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</si>
  <si>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</si>
  <si>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</si>
  <si>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</si>
  <si>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</si>
  <si>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</si>
  <si>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</si>
  <si>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</si>
  <si>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</si>
  <si>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</si>
  <si>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</si>
  <si>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</si>
  <si>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</si>
  <si>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</si>
  <si>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</si>
  <si>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</si>
  <si>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</si>
  <si>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</si>
  <si>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</si>
  <si>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</si>
  <si>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</si>
  <si>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</si>
  <si>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</si>
  <si>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</si>
  <si>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</si>
  <si>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</si>
  <si>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</si>
  <si>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</si>
  <si>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</si>
  <si>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</si>
  <si>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</si>
  <si>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</si>
  <si>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</si>
  <si>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</si>
  <si>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</si>
  <si>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</si>
  <si>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</si>
  <si>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</si>
  <si>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</si>
  <si>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</si>
  <si>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</si>
  <si>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</si>
  <si>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</si>
  <si>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</si>
  <si>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</si>
  <si>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</si>
  <si>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</si>
  <si>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</si>
  <si>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</si>
  <si>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</si>
  <si>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</si>
  <si>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</si>
  <si>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</si>
  <si>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</si>
  <si>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</si>
  <si>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</si>
  <si>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</si>
  <si>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</si>
  <si>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</si>
  <si>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</si>
  <si>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</si>
  <si>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</si>
  <si>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</si>
  <si>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</si>
  <si>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</si>
  <si>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</si>
  <si>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</si>
  <si>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</si>
  <si>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</si>
  <si>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</si>
  <si>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</si>
  <si>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</si>
  <si>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</si>
  <si>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</si>
  <si>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</si>
  <si>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</si>
  <si>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</si>
  <si>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</si>
  <si>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</si>
  <si>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</si>
  <si>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</si>
  <si>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</si>
  <si>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</si>
  <si>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</si>
  <si>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</si>
  <si>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</si>
  <si>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</si>
  <si>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</si>
  <si>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</si>
  <si>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</si>
  <si>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</si>
  <si>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</si>
  <si>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</si>
  <si>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</si>
  <si>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</si>
  <si>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</si>
  <si>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</si>
  <si>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</si>
  <si>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</si>
  <si>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</si>
  <si>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</si>
  <si>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</si>
  <si>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</si>
  <si>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</si>
  <si>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</si>
  <si>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</si>
  <si>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</si>
  <si>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</si>
  <si>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</si>
  <si>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</si>
  <si>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</si>
  <si>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</si>
  <si>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</si>
  <si>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</si>
  <si>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</si>
  <si>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</si>
  <si>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</si>
  <si>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</si>
  <si>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</si>
  <si>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</si>
  <si>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</si>
  <si>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</si>
  <si>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</si>
  <si>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</si>
  <si>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</si>
  <si>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</si>
  <si>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</si>
  <si>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</si>
  <si>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</si>
  <si>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</si>
  <si>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</si>
  <si>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</si>
  <si>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</si>
  <si>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</si>
  <si>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</si>
  <si>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</si>
  <si>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</si>
  <si>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</si>
  <si>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</si>
  <si>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</si>
  <si>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</si>
  <si>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</si>
  <si>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</si>
  <si>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</si>
  <si>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</si>
  <si>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</si>
  <si>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</si>
  <si>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</si>
  <si>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</si>
  <si>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</si>
  <si>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</si>
  <si>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</si>
  <si>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</si>
  <si>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</si>
  <si>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</si>
  <si>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</si>
  <si>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</si>
  <si>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</si>
  <si>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</si>
  <si>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</si>
  <si>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</si>
  <si>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</si>
  <si>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</si>
  <si>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</si>
  <si>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</si>
  <si>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</si>
  <si>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</si>
  <si>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</si>
  <si>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</si>
  <si>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</si>
  <si>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</si>
  <si>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</si>
  <si>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</si>
  <si>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</si>
  <si>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</si>
  <si>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</si>
  <si>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</si>
  <si>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</si>
  <si>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</si>
  <si>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</si>
  <si>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</si>
  <si>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</si>
  <si>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</si>
  <si>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</si>
  <si>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</si>
  <si>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</si>
  <si>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</si>
  <si>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</si>
  <si>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</si>
  <si>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</si>
  <si>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</si>
  <si>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</si>
  <si>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</si>
  <si>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</si>
  <si>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</si>
  <si>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</si>
  <si>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</si>
  <si>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</si>
  <si>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</si>
  <si>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</si>
  <si>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</si>
  <si>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</si>
  <si>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</si>
  <si>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</si>
  <si>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</si>
  <si>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</si>
  <si>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</si>
  <si>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</si>
  <si>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</si>
  <si>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</si>
  <si>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</si>
  <si>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</si>
  <si>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</si>
  <si>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</si>
  <si>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</si>
  <si>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</si>
  <si>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</si>
  <si>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</si>
  <si>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</si>
  <si>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</si>
  <si>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</si>
  <si>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</si>
  <si>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</si>
  <si>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</si>
  <si>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</si>
  <si>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</si>
  <si>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</si>
  <si>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</si>
  <si>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</si>
  <si>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</si>
  <si>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</si>
  <si>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</si>
  <si>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</si>
  <si>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</si>
  <si>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</si>
  <si>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</si>
  <si>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</si>
  <si>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</si>
  <si>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</si>
  <si>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</si>
  <si>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</si>
  <si>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</si>
  <si>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</si>
  <si>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</si>
  <si>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</si>
  <si>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</si>
  <si>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</si>
  <si>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</si>
  <si>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</si>
  <si>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</si>
  <si>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</si>
  <si>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</si>
  <si>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</si>
  <si>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</si>
  <si>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</si>
  <si>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</si>
  <si>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</si>
  <si>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</si>
  <si>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</si>
  <si>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</si>
  <si>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</si>
  <si>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</si>
  <si>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</si>
  <si>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</si>
  <si>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</si>
  <si>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</si>
  <si>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</si>
  <si>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</si>
  <si>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</si>
  <si>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</si>
  <si>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</si>
  <si>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</si>
  <si>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</si>
  <si>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</si>
  <si>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</si>
  <si>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</si>
  <si>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</si>
  <si>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</si>
  <si>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</si>
  <si>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</si>
  <si>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</si>
  <si>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</si>
  <si>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</si>
  <si>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</si>
  <si>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</si>
  <si>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</si>
  <si>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</si>
  <si>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</si>
  <si>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</si>
  <si>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</si>
  <si>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</si>
  <si>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</si>
  <si>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</si>
  <si>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</si>
  <si>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</si>
  <si>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</si>
  <si>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</si>
  <si>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</si>
  <si>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</si>
  <si>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</si>
  <si>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</si>
  <si>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</si>
  <si>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</si>
  <si>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</si>
  <si>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</si>
  <si>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</si>
  <si>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</si>
  <si>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</si>
  <si>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</si>
  <si>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</si>
  <si>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</si>
  <si>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</si>
  <si>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</si>
  <si>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</si>
  <si>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</si>
  <si>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</si>
  <si>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</si>
  <si>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</si>
  <si>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</si>
  <si>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</si>
  <si>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</si>
  <si>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</si>
  <si>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</si>
  <si>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</si>
  <si>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</si>
  <si>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</si>
  <si>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</si>
  <si>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</si>
  <si>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</si>
  <si>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</si>
  <si>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</si>
  <si>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</si>
  <si>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</si>
  <si>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</si>
  <si>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</si>
  <si>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</si>
  <si>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</si>
  <si>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</si>
  <si>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</si>
  <si>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</si>
  <si>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</si>
  <si>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</si>
  <si>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</si>
  <si>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</si>
  <si>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</si>
  <si>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</si>
  <si>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</si>
  <si>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</si>
  <si>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</si>
  <si>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</si>
  <si>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</si>
  <si>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</si>
  <si>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</si>
  <si>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</si>
  <si>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</si>
  <si>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</si>
  <si>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</si>
  <si>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</si>
  <si>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</si>
  <si>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</si>
  <si>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</si>
  <si>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</si>
  <si>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</si>
  <si>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</si>
  <si>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</si>
  <si>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</si>
  <si>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</si>
  <si>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</si>
  <si>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</si>
  <si>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</si>
  <si>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</si>
  <si>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</si>
  <si>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</si>
  <si>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</si>
  <si>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</si>
  <si>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</si>
  <si>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</si>
  <si>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</si>
  <si>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</si>
  <si>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</si>
  <si>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</si>
  <si>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</si>
  <si>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</si>
  <si>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</si>
  <si>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</si>
  <si>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</si>
  <si>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</si>
  <si>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</si>
  <si>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</si>
  <si>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</si>
  <si>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</si>
  <si>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</si>
  <si>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</si>
  <si>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</si>
  <si>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</si>
  <si>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</si>
  <si>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</si>
  <si>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</si>
  <si>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</si>
  <si>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</si>
  <si>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</si>
  <si>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</si>
  <si>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</si>
  <si>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</si>
  <si>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</si>
  <si>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</si>
  <si>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</si>
  <si>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</si>
  <si>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</si>
  <si>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</si>
  <si>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</si>
  <si>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</si>
  <si>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</si>
  <si>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</si>
  <si>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</si>
  <si>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</si>
  <si>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</si>
  <si>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</si>
  <si>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</si>
  <si>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</si>
  <si>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</si>
  <si>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</si>
  <si>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</si>
  <si>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</si>
  <si>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</si>
  <si>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</si>
  <si>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</si>
  <si>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</si>
  <si>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</si>
  <si>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</si>
  <si>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</si>
  <si>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</si>
  <si>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</si>
  <si>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</si>
  <si>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</si>
  <si>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</si>
  <si>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</si>
  <si>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</si>
  <si>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</si>
  <si>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</si>
  <si>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</si>
  <si>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</si>
  <si>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</si>
  <si>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</si>
  <si>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</si>
  <si>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</si>
  <si>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</si>
  <si>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</si>
  <si>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</si>
  <si>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</si>
  <si>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</si>
  <si>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</si>
  <si>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</si>
  <si>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</si>
  <si>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</si>
  <si>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</si>
  <si>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</si>
  <si>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</si>
  <si>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</si>
  <si>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</si>
  <si>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</si>
  <si>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</si>
  <si>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</si>
  <si>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</si>
  <si>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</si>
  <si>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</si>
  <si>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</si>
  <si>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</si>
  <si>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</si>
  <si>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</si>
  <si>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</si>
  <si>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</si>
  <si>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</si>
  <si>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</si>
  <si>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</si>
  <si>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</si>
  <si>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</si>
  <si>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</si>
  <si>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</si>
  <si>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</si>
  <si>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</si>
  <si>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</si>
  <si>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</si>
  <si>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</si>
  <si>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</si>
  <si>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</si>
  <si>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</si>
  <si>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</si>
  <si>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</si>
  <si>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</si>
  <si>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</si>
  <si>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</si>
  <si>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</si>
  <si>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</si>
  <si>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</si>
  <si>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</si>
  <si>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</si>
  <si>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</si>
  <si>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</si>
  <si>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</si>
  <si>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</si>
  <si>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</si>
  <si>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</si>
  <si>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</si>
  <si>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</si>
  <si>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</si>
  <si>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</si>
  <si>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</si>
  <si>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</si>
  <si>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</si>
  <si>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</si>
  <si>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</si>
  <si>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</si>
  <si>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</si>
  <si>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</si>
  <si>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</si>
  <si>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</si>
  <si>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</si>
  <si>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</si>
  <si>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</si>
  <si>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</si>
  <si>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</si>
  <si>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</si>
  <si>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</si>
  <si>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</si>
  <si>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</si>
  <si>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</si>
  <si>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</si>
  <si>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</si>
  <si>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</si>
  <si>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</si>
  <si>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</si>
  <si>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</si>
  <si>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</si>
  <si>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</si>
  <si>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</si>
  <si>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</si>
  <si>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</si>
  <si>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</si>
  <si>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</si>
  <si>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</si>
  <si>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</si>
  <si>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</si>
  <si>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</si>
  <si>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</si>
  <si>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</si>
  <si>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</si>
  <si>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</si>
  <si>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</si>
  <si>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</si>
  <si>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</si>
  <si>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</si>
  <si>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</si>
  <si>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</si>
  <si>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</si>
  <si>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</si>
  <si>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</si>
  <si>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</si>
  <si>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</si>
  <si>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</si>
  <si>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</si>
  <si>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</si>
  <si>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</si>
  <si>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</si>
  <si>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</si>
  <si>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</si>
  <si>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</si>
  <si>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</si>
  <si>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</si>
  <si>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</si>
  <si>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</si>
  <si>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</si>
  <si>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</si>
  <si>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</si>
  <si>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</si>
  <si>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</si>
  <si>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</si>
  <si>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</si>
  <si>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</si>
  <si>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</si>
  <si>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</si>
  <si>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</si>
  <si>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</si>
  <si>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</si>
  <si>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</si>
  <si>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</si>
  <si>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</si>
  <si>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</si>
  <si>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</si>
  <si>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</si>
  <si>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</si>
  <si>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</si>
  <si>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</si>
  <si>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</si>
  <si>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</si>
  <si>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</si>
  <si>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</si>
  <si>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</si>
  <si>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</si>
  <si>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</si>
  <si>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</si>
  <si>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</si>
  <si>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</si>
  <si>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</si>
  <si>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</si>
  <si>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</si>
  <si>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</si>
  <si>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</si>
  <si>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</si>
  <si>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</si>
  <si>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</si>
  <si>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</si>
  <si>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</si>
  <si>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</si>
  <si>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</si>
  <si>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</si>
  <si>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</si>
  <si>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</si>
  <si>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</si>
  <si>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</si>
  <si>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</si>
  <si>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</si>
  <si>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</si>
  <si>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</si>
  <si>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</si>
  <si>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</si>
  <si>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</si>
  <si>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</si>
  <si>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</si>
  <si>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</si>
  <si>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</si>
  <si>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</si>
  <si>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</si>
  <si>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</si>
  <si>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</si>
  <si>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</si>
  <si>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</si>
  <si>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</si>
  <si>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</si>
  <si>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</si>
  <si>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</si>
  <si>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</si>
  <si>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</si>
  <si>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</si>
  <si>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</si>
  <si>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</si>
  <si>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</si>
  <si>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</si>
  <si>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</si>
  <si>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</si>
  <si>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</si>
  <si>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</si>
  <si>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</si>
  <si>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</si>
  <si>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</si>
  <si>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</si>
  <si>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</si>
  <si>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</si>
  <si>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</si>
  <si>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</si>
  <si>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</si>
  <si>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</si>
  <si>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</si>
  <si>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</si>
  <si>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</si>
  <si>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</si>
  <si>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</si>
  <si>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</si>
  <si>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</si>
  <si>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</si>
  <si>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</si>
  <si>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</si>
  <si>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</si>
  <si>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</si>
  <si>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</si>
  <si>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</si>
  <si>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</si>
  <si>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</si>
  <si>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</si>
  <si>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</si>
  <si>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</si>
  <si>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</si>
  <si>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</si>
  <si>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</si>
  <si>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</si>
  <si>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</si>
  <si>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</si>
  <si>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</si>
  <si>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</si>
  <si>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</si>
  <si>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</si>
  <si>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</si>
  <si>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</si>
  <si>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</si>
  <si>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</si>
  <si>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</si>
  <si>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</si>
  <si>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</si>
  <si>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</si>
  <si>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</si>
  <si>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</si>
  <si>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</si>
  <si>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</si>
  <si>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</si>
  <si>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</si>
  <si>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</si>
  <si>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</si>
  <si>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</si>
  <si>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</si>
  <si>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</si>
  <si>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</si>
  <si>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</si>
  <si>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</si>
  <si>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</si>
  <si>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</si>
  <si>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</si>
  <si>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</si>
  <si>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</si>
  <si>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</si>
  <si>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</si>
  <si>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</si>
  <si>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</si>
  <si>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</si>
  <si>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</si>
  <si>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</si>
  <si>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</si>
  <si>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</si>
  <si>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</si>
  <si>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</si>
  <si>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</si>
  <si>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</si>
  <si>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</si>
  <si>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</si>
  <si>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</si>
  <si>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</si>
  <si>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</si>
  <si>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</si>
  <si>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</si>
  <si>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</si>
  <si>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</si>
  <si>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</si>
  <si>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</si>
  <si>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</si>
  <si>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</si>
  <si>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</si>
  <si>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</si>
  <si>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</si>
  <si>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</si>
  <si>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</si>
  <si>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</si>
  <si>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</si>
  <si>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</si>
  <si>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</si>
  <si>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</si>
  <si>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</si>
  <si>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</si>
  <si>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</si>
  <si>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</si>
  <si>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</si>
  <si>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</si>
  <si>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</si>
  <si>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</si>
  <si>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</si>
  <si>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</si>
  <si>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</si>
  <si>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</si>
  <si>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</si>
  <si>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</si>
  <si>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</si>
  <si>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</si>
  <si>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</si>
  <si>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</si>
  <si>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</si>
  <si>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</si>
  <si>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</si>
  <si>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</si>
  <si>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</si>
  <si>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</si>
  <si>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</si>
  <si>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</si>
  <si>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</si>
  <si>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</si>
  <si>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</si>
  <si>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</si>
  <si>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</si>
  <si>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</si>
  <si>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</si>
  <si>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</si>
  <si>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</si>
  <si>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</si>
  <si>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</si>
  <si>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</si>
  <si>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</si>
  <si>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</si>
  <si>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</si>
  <si>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</si>
  <si>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</si>
  <si>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</si>
  <si>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</si>
  <si>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</si>
  <si>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</si>
  <si>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</si>
  <si>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</si>
  <si>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</si>
  <si>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</si>
  <si>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</si>
  <si>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</si>
  <si>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</si>
  <si>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</si>
  <si>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</si>
  <si>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</si>
  <si>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</si>
  <si>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</si>
  <si>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</si>
  <si>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</si>
  <si>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</si>
  <si>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</si>
  <si>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</si>
  <si>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</si>
  <si>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</si>
  <si>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</si>
  <si>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</si>
  <si>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</si>
  <si>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</si>
  <si>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</si>
  <si>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</si>
  <si>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</si>
  <si>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</si>
  <si>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</si>
  <si>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</si>
  <si>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</si>
  <si>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</si>
  <si>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</si>
  <si>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</si>
  <si>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</si>
  <si>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</si>
  <si>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</si>
  <si>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</si>
  <si>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</si>
  <si>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</si>
  <si>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</si>
  <si>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</si>
  <si>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</si>
  <si>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</si>
  <si>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</si>
  <si>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</si>
  <si>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</si>
  <si>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</si>
  <si>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</si>
  <si>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</si>
  <si>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</si>
  <si>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</si>
  <si>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</si>
  <si>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</si>
  <si>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</si>
  <si>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</si>
  <si>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</si>
  <si>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</si>
  <si>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</si>
  <si>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</si>
  <si>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</si>
  <si>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</si>
  <si>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</si>
  <si>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</si>
  <si>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</si>
  <si>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</si>
  <si>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</si>
  <si>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</si>
  <si>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</si>
  <si>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</si>
  <si>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</si>
  <si>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</si>
  <si>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</si>
  <si>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</si>
  <si>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</si>
  <si>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</si>
  <si>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</si>
  <si>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</si>
  <si>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</si>
  <si>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</si>
  <si>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</si>
  <si>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</si>
  <si>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</si>
  <si>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</si>
  <si>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</si>
  <si>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</si>
  <si>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</si>
  <si>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</si>
  <si>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</si>
  <si>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</si>
  <si>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</si>
  <si>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</si>
  <si>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</si>
  <si>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</si>
  <si>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</si>
  <si>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</si>
  <si>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</si>
  <si>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</si>
  <si>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</si>
  <si>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</si>
  <si>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</si>
  <si>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</si>
  <si>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</si>
  <si>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</si>
  <si>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</si>
  <si>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</si>
  <si>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</si>
  <si>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</si>
  <si>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</si>
  <si>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</si>
  <si>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</si>
  <si>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</si>
  <si>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</si>
  <si>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</si>
  <si>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</si>
  <si>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</si>
  <si>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</si>
  <si>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</si>
  <si>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</si>
  <si>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</si>
  <si>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</si>
  <si>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</si>
  <si>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</si>
  <si>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</si>
  <si>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</si>
  <si>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</si>
  <si>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</si>
  <si>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</si>
  <si>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</si>
  <si>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</si>
  <si>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</si>
  <si>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</si>
  <si>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</si>
  <si>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</si>
  <si>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</si>
  <si>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</si>
  <si>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</si>
  <si>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</si>
  <si>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</si>
  <si>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</si>
  <si>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</si>
  <si>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</si>
  <si>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</si>
  <si>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</si>
  <si>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</si>
  <si>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</si>
  <si>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</si>
  <si>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</si>
  <si>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</si>
  <si>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</si>
  <si>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</si>
  <si>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</si>
  <si>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</si>
  <si>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</si>
  <si>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</si>
  <si>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</si>
  <si>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</si>
  <si>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</si>
  <si>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</si>
  <si>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</si>
  <si>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</si>
  <si>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</si>
  <si>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</si>
  <si>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</si>
  <si>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</si>
  <si>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</si>
  <si>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</si>
  <si>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</si>
  <si>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</si>
  <si>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</si>
  <si>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</si>
  <si>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</si>
  <si>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</si>
  <si>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</si>
  <si>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</si>
  <si>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</si>
  <si>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</si>
  <si>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</si>
  <si>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</si>
  <si>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</si>
  <si>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</si>
  <si>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</si>
  <si>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</si>
  <si>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</si>
  <si>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</si>
  <si>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</si>
  <si>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</si>
  <si>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</si>
  <si>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</si>
  <si>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</si>
  <si>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</si>
  <si>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</si>
  <si>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</si>
  <si>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</si>
  <si>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</si>
  <si>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</si>
  <si>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</si>
  <si>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</si>
  <si>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</si>
  <si>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</si>
  <si>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</si>
  <si>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</si>
  <si>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</si>
  <si>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</si>
  <si>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</si>
  <si>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</si>
  <si>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</si>
  <si>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</si>
  <si>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</si>
  <si>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</si>
  <si>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</si>
  <si>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</si>
  <si>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</si>
  <si>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</si>
  <si>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</si>
  <si>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</si>
  <si>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</si>
  <si>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</si>
  <si>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</si>
  <si>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</si>
  <si>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</si>
  <si>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</si>
  <si>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</si>
  <si>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</si>
  <si>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</si>
  <si>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</si>
  <si>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</si>
  <si>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</si>
  <si>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</si>
  <si>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</si>
  <si>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</si>
  <si>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</si>
  <si>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</si>
  <si>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</si>
  <si>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</si>
  <si>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</si>
  <si>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</si>
  <si>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</si>
  <si>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</si>
  <si>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</si>
  <si>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</si>
  <si>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</si>
  <si>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</si>
  <si>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</si>
  <si>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</si>
  <si>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</si>
  <si>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</si>
  <si>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</si>
  <si>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</si>
  <si>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</si>
  <si>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</si>
  <si>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</si>
  <si>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</si>
  <si>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</si>
  <si>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</si>
  <si>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</si>
  <si>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</si>
  <si>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</si>
  <si>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</si>
  <si>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</si>
  <si>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</si>
  <si>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</si>
  <si>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</si>
  <si>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</si>
  <si>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</si>
  <si>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</si>
  <si>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</si>
  <si>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</si>
  <si>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</si>
  <si>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</si>
  <si>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</si>
  <si>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</si>
  <si>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</si>
  <si>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</si>
  <si>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</si>
  <si>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</si>
  <si>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</si>
  <si>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</si>
  <si>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</si>
  <si>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</si>
  <si>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</si>
  <si>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</si>
  <si>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</si>
  <si>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</si>
  <si>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</si>
  <si>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</si>
  <si>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</si>
  <si>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</si>
  <si>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</si>
  <si>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</si>
  <si>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</si>
  <si>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</si>
  <si>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</si>
  <si>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</si>
  <si>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</si>
  <si>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</si>
  <si>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</si>
  <si>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</si>
  <si>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</si>
  <si>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</si>
  <si>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</si>
  <si>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</si>
  <si>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</si>
  <si>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</si>
  <si>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</si>
  <si>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</si>
  <si>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</si>
  <si>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</si>
  <si>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</si>
  <si>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</si>
  <si>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</si>
  <si>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</si>
  <si>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</si>
  <si>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</si>
  <si>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</si>
  <si>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</si>
  <si>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</si>
  <si>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</si>
  <si>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</si>
  <si>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</si>
  <si>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</si>
  <si>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</si>
  <si>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</si>
  <si>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</si>
  <si>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</si>
  <si>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</si>
  <si>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</si>
  <si>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</si>
  <si>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</si>
  <si>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</si>
  <si>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</si>
  <si>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</si>
  <si>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</si>
  <si>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</si>
  <si>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</si>
  <si>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</si>
  <si>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</si>
  <si>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</si>
  <si>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</si>
  <si>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</si>
  <si>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</si>
  <si>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</si>
  <si>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</si>
  <si>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</si>
  <si>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</si>
  <si>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</si>
  <si>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</si>
  <si>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</si>
  <si>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</si>
  <si>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</si>
  <si>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</si>
  <si>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</si>
  <si>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</si>
  <si>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</si>
  <si>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</si>
  <si>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</si>
  <si>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</si>
  <si>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</si>
  <si>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</si>
  <si>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</si>
  <si>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</si>
  <si>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</si>
  <si>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</si>
  <si>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</si>
  <si>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</si>
  <si>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</si>
  <si>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</si>
  <si>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</si>
  <si>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</si>
  <si>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</si>
  <si>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</si>
  <si>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</si>
  <si>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</si>
  <si>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</si>
  <si>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</si>
  <si>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</si>
  <si>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</si>
  <si>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</si>
  <si>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</si>
  <si>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</si>
  <si>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</si>
  <si>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</si>
  <si>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</si>
  <si>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</si>
  <si>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</si>
  <si>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</si>
  <si>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</si>
  <si>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</si>
  <si>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</si>
  <si>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</si>
  <si>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</si>
  <si>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</si>
  <si>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</si>
  <si>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</si>
  <si>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</si>
  <si>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</si>
  <si>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</si>
  <si>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</si>
  <si>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</si>
  <si>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</si>
  <si>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</si>
  <si>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</si>
  <si>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</si>
  <si>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</si>
  <si>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</si>
  <si>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</si>
  <si>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</si>
  <si>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</si>
  <si>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</si>
  <si>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</si>
  <si>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</si>
  <si>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</si>
  <si>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</si>
  <si>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</si>
  <si>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</si>
  <si>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</si>
  <si>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</si>
  <si>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</si>
  <si>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</si>
  <si>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</si>
  <si>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</si>
  <si>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</si>
  <si>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</si>
  <si>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</si>
  <si>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</si>
  <si>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</si>
  <si>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</si>
  <si>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</si>
  <si>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</si>
  <si>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</si>
  <si>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</si>
  <si>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</si>
  <si>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</si>
  <si>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</si>
  <si>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</si>
  <si>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</si>
  <si>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</si>
  <si>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</si>
  <si>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</si>
  <si>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</si>
  <si>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</si>
  <si>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</si>
  <si>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</si>
  <si>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</si>
  <si>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</si>
  <si>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</si>
  <si>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</si>
  <si>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</si>
  <si>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</si>
  <si>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</si>
  <si>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</si>
  <si>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</si>
  <si>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</si>
  <si>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</si>
  <si>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</si>
  <si>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</si>
  <si>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</si>
  <si>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</si>
  <si>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</si>
  <si>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</si>
  <si>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</si>
  <si>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</si>
  <si>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</si>
  <si>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</si>
  <si>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</si>
  <si>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</si>
  <si>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</si>
  <si>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</si>
  <si>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</si>
  <si>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</si>
  <si>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</si>
  <si>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</si>
  <si>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</si>
  <si>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</si>
  <si>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</si>
  <si>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</si>
  <si>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</si>
  <si>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</si>
  <si>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</si>
  <si>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</si>
  <si>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</si>
  <si>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</si>
  <si>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</si>
  <si>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</si>
  <si>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</si>
  <si>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</si>
  <si>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</si>
  <si>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</si>
  <si>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</si>
  <si>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</si>
  <si>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</si>
  <si>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</si>
  <si>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</si>
  <si>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</si>
  <si>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</si>
  <si>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</si>
  <si>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</si>
  <si>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</si>
  <si>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</si>
  <si>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</si>
  <si>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</si>
  <si>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</si>
  <si>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</si>
  <si>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</si>
  <si>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</si>
  <si>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</si>
  <si>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</si>
  <si>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</si>
  <si>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</si>
  <si>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</si>
  <si>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</si>
  <si>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</si>
  <si>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</si>
  <si>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</si>
  <si>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</si>
  <si>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</si>
  <si>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</si>
  <si>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</si>
  <si>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</si>
  <si>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</si>
  <si>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</si>
  <si>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</si>
  <si>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</si>
  <si>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</si>
  <si>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</si>
  <si>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</si>
  <si>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</si>
  <si>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</si>
  <si>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</si>
  <si>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</si>
  <si>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</si>
  <si>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</si>
  <si>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</si>
  <si>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</si>
  <si>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</si>
  <si>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</si>
  <si>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</si>
  <si>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</si>
  <si>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</si>
  <si>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</si>
  <si>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</si>
  <si>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</si>
  <si>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</si>
  <si>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</si>
  <si>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</si>
  <si>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</si>
  <si>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</si>
  <si>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</si>
  <si>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</si>
  <si>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</si>
  <si>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</si>
  <si>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</si>
  <si>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</si>
  <si>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</si>
  <si>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</si>
  <si>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</si>
  <si>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</si>
  <si>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</si>
  <si>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</si>
  <si>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</si>
  <si>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</si>
  <si>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</si>
  <si>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</si>
  <si>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</si>
  <si>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</si>
  <si>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</si>
  <si>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</si>
  <si>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</si>
  <si>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</si>
  <si>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</si>
  <si>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</si>
  <si>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</si>
  <si>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</si>
  <si>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</si>
  <si>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</si>
  <si>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</si>
  <si>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</si>
  <si>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</si>
  <si>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</si>
  <si>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</si>
  <si>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</si>
  <si>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</si>
  <si>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</si>
  <si>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</si>
  <si>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</si>
  <si>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</si>
  <si>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</si>
  <si>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</si>
  <si>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</si>
  <si>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</si>
  <si>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</si>
  <si>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</si>
  <si>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</si>
  <si>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</si>
  <si>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</si>
  <si>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</si>
  <si>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</si>
  <si>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</si>
  <si>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</si>
  <si>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</si>
  <si>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</si>
  <si>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</si>
  <si>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</si>
  <si>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</si>
  <si>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</si>
  <si>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</si>
  <si>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</si>
  <si>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</si>
  <si>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</si>
  <si>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</si>
  <si>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</si>
  <si>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</si>
  <si>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</si>
  <si>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</si>
  <si>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</si>
  <si>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</si>
  <si>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</si>
  <si>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</si>
  <si>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</si>
  <si>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</si>
  <si>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</si>
  <si>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</si>
  <si>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</si>
  <si>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</si>
  <si>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</si>
  <si>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</si>
  <si>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</si>
  <si>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</si>
  <si>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</si>
  <si>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</si>
  <si>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</si>
  <si>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</si>
  <si>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</si>
  <si>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</si>
  <si>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</si>
  <si>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</si>
  <si>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</si>
  <si>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</si>
  <si>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</si>
  <si>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</si>
  <si>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</si>
  <si>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</si>
  <si>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</si>
  <si>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</si>
  <si>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</si>
  <si>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</si>
  <si>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</si>
  <si>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</si>
  <si>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</si>
  <si>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</si>
  <si>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</si>
  <si>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</si>
  <si>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</si>
  <si>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</si>
  <si>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</si>
  <si>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</si>
  <si>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</si>
  <si>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</si>
  <si>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</si>
  <si>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</si>
  <si>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</si>
  <si>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</si>
  <si>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</si>
  <si>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</si>
  <si>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</si>
  <si>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</si>
  <si>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</si>
  <si>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</si>
  <si>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</si>
  <si>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</si>
  <si>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</si>
  <si>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</si>
  <si>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</si>
  <si>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</si>
  <si>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</si>
  <si>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</si>
  <si>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</si>
  <si>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</si>
  <si>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</si>
  <si>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</si>
  <si>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</si>
  <si>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</si>
  <si>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</si>
  <si>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</si>
  <si>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</si>
  <si>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</si>
  <si>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</si>
  <si>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</si>
  <si>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</si>
  <si>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</si>
  <si>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</si>
  <si>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</si>
  <si>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</si>
  <si>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</si>
  <si>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</si>
  <si>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</si>
  <si>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</si>
  <si>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</si>
  <si>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</si>
  <si>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</si>
  <si>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</si>
  <si>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</si>
  <si>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</si>
  <si>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</si>
  <si>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</si>
  <si>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</si>
  <si>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</si>
  <si>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</si>
  <si>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</si>
  <si>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</si>
  <si>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</si>
  <si>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</si>
  <si>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</si>
  <si>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</si>
  <si>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</si>
  <si>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</si>
  <si>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</si>
  <si>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</si>
  <si>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</si>
  <si>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</si>
  <si>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</si>
  <si>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</si>
  <si>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</si>
  <si>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</si>
  <si>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</si>
  <si>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</si>
  <si>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</si>
  <si>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</si>
  <si>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</si>
  <si>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</si>
  <si>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</si>
  <si>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</si>
  <si>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</si>
  <si>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</si>
  <si>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</si>
  <si>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</si>
  <si>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</si>
  <si>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</si>
  <si>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</si>
  <si>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</si>
  <si>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</si>
  <si>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</si>
  <si>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</si>
  <si>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</si>
  <si>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</si>
  <si>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</si>
  <si>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</si>
  <si>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</si>
  <si>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</si>
  <si>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</si>
  <si>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</si>
  <si>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</si>
  <si>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</si>
  <si>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</si>
  <si>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</si>
  <si>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</si>
  <si>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</si>
  <si>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</si>
  <si>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</si>
  <si>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</si>
  <si>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</si>
  <si>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</si>
  <si>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</si>
  <si>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</si>
  <si>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</si>
  <si>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</si>
  <si>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</si>
  <si>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</si>
  <si>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</si>
  <si>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</si>
  <si>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</si>
  <si>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</si>
  <si>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</si>
  <si>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</si>
  <si>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</si>
  <si>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</si>
  <si>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</si>
  <si>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</si>
  <si>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</si>
  <si>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</si>
  <si>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</si>
  <si>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</si>
  <si>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</si>
  <si>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</si>
  <si>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</si>
  <si>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</si>
  <si>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</si>
  <si>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</si>
  <si>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</si>
  <si>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</si>
  <si>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</si>
  <si>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</si>
  <si>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</si>
  <si>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</si>
  <si>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</si>
  <si>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</si>
  <si>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</si>
  <si>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</si>
  <si>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</si>
  <si>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</si>
  <si>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</si>
  <si>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</si>
  <si>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</si>
  <si>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</si>
  <si>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</si>
  <si>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</si>
  <si>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</si>
  <si>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</si>
  <si>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</si>
  <si>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</si>
  <si>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</si>
  <si>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</si>
  <si>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</si>
  <si>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</si>
  <si>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</si>
  <si>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</si>
  <si>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</si>
  <si>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</si>
  <si>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</si>
  <si>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</si>
  <si>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</si>
  <si>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</si>
  <si>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</si>
  <si>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</si>
  <si>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</si>
  <si>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</si>
  <si>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</si>
  <si>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</si>
  <si>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</si>
  <si>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</si>
  <si>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</si>
  <si>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</si>
  <si>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</si>
  <si>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</si>
  <si>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</si>
  <si>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</si>
  <si>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</si>
  <si>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</si>
  <si>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</si>
  <si>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</si>
  <si>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</si>
  <si>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</si>
  <si>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</si>
  <si>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</si>
  <si>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</si>
  <si>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</si>
  <si>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</si>
  <si>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</si>
  <si>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</si>
  <si>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</si>
  <si>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</si>
  <si>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</si>
  <si>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</si>
  <si>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</si>
  <si>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</si>
  <si>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</si>
  <si>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</si>
  <si>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</si>
  <si>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</si>
  <si>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</si>
  <si>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</si>
  <si>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</si>
  <si>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</si>
  <si>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</si>
  <si>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</si>
  <si>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</si>
  <si>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</si>
  <si>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</si>
  <si>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</si>
  <si>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</si>
  <si>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</si>
  <si>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</si>
  <si>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</si>
  <si>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</si>
  <si>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</si>
  <si>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</si>
  <si>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</si>
  <si>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</si>
  <si>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</si>
  <si>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</si>
  <si>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</si>
  <si>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</si>
  <si>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</si>
  <si>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</si>
  <si>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</si>
  <si>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</si>
  <si>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</si>
  <si>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</si>
  <si>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</si>
  <si>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</si>
  <si>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</si>
  <si>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</si>
  <si>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</si>
  <si>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</si>
  <si>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</si>
  <si>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</si>
  <si>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</si>
  <si>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</si>
  <si>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</si>
  <si>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</si>
  <si>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</si>
  <si>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</si>
  <si>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</si>
  <si>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</si>
  <si>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</si>
  <si>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</si>
  <si>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</si>
  <si>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</si>
  <si>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</si>
  <si>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</si>
  <si>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</si>
  <si>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</si>
  <si>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</si>
  <si>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</si>
  <si>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</si>
  <si>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</si>
  <si>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</si>
  <si>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</si>
  <si>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</si>
  <si>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</si>
  <si>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</si>
  <si>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</si>
  <si>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</si>
  <si>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</si>
  <si>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</si>
  <si>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</si>
  <si>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</si>
  <si>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</si>
  <si>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</si>
  <si>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</si>
  <si>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</si>
  <si>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</si>
  <si>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</si>
  <si>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</si>
  <si>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</si>
  <si>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</si>
  <si>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</si>
  <si>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</si>
  <si>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</si>
  <si>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</si>
  <si>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</si>
  <si>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</si>
  <si>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</si>
  <si>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</si>
  <si>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</si>
  <si>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</si>
  <si>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</si>
  <si>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</si>
  <si>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</si>
  <si>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</si>
  <si>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</si>
  <si>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</si>
  <si>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</si>
  <si>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</si>
  <si>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</si>
  <si>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</si>
  <si>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</si>
  <si>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</si>
  <si>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</si>
  <si>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</si>
  <si>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</si>
  <si>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</si>
  <si>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</si>
  <si>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</si>
  <si>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</si>
  <si>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</si>
  <si>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</si>
  <si>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</si>
  <si>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</si>
  <si>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</si>
  <si>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</si>
  <si>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</si>
  <si>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</si>
  <si>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</si>
  <si>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</si>
  <si>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</si>
  <si>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</si>
  <si>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</si>
  <si>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</si>
  <si>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</si>
  <si>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</si>
  <si>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</si>
  <si>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</si>
  <si>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</si>
  <si>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</si>
  <si>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</si>
  <si>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</si>
  <si>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</si>
  <si>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</si>
  <si>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</si>
  <si>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</si>
  <si>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</si>
  <si>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</si>
  <si>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</si>
  <si>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</si>
  <si>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</si>
  <si>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</si>
  <si>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</si>
  <si>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</si>
  <si>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</si>
  <si>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</si>
  <si>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</si>
  <si>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</si>
  <si>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</si>
  <si>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</si>
  <si>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</si>
  <si>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</si>
  <si>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</si>
  <si>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</si>
  <si>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</si>
  <si>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</si>
  <si>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</si>
  <si>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</si>
  <si>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</si>
  <si>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</si>
  <si>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</si>
  <si>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</si>
  <si>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</si>
  <si>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</si>
  <si>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</si>
  <si>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</si>
  <si>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</si>
  <si>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</si>
  <si>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</si>
  <si>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</si>
  <si>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</si>
  <si>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</si>
  <si>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</si>
  <si>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</si>
  <si>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</si>
  <si>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</si>
  <si>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</si>
  <si>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</si>
  <si>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</si>
  <si>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</si>
  <si>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</si>
  <si>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</si>
  <si>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</si>
  <si>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</si>
  <si>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</si>
  <si>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</si>
  <si>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</si>
  <si>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</si>
  <si>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</si>
  <si>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</si>
  <si>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</si>
  <si>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</si>
  <si>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</si>
  <si>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</si>
  <si>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</si>
  <si>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</si>
  <si>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</si>
  <si>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</si>
  <si>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</si>
  <si>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</si>
  <si>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</si>
  <si>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</si>
  <si>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</si>
  <si>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</si>
  <si>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</si>
  <si>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</si>
  <si>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</si>
  <si>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</si>
  <si>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</si>
  <si>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</si>
  <si>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</si>
  <si>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</si>
  <si>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</si>
  <si>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</si>
  <si>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</si>
  <si>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</si>
  <si>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</si>
  <si>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</si>
  <si>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</si>
  <si>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</si>
  <si>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</si>
  <si>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</si>
  <si>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</si>
  <si>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</si>
  <si>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</si>
  <si>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</si>
  <si>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</si>
  <si>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</si>
  <si>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</si>
  <si>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</si>
  <si>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</si>
  <si>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</si>
  <si>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</si>
  <si>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</si>
  <si>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</si>
  <si>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</si>
  <si>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</si>
  <si>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</si>
  <si>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</si>
  <si>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</si>
  <si>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</si>
  <si>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</si>
  <si>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</si>
  <si>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</si>
  <si>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</si>
  <si>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</si>
  <si>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</si>
  <si>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</si>
  <si>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</si>
  <si>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</si>
  <si>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</si>
  <si>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</si>
  <si>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</si>
  <si>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</si>
  <si>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</si>
  <si>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</si>
  <si>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</si>
  <si>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</si>
  <si>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</si>
  <si>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</si>
  <si>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</si>
  <si>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</si>
  <si>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</si>
  <si>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</si>
  <si>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</si>
  <si>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</si>
  <si>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</si>
  <si>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</si>
  <si>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</si>
  <si>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</si>
  <si>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</si>
  <si>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</si>
  <si>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</si>
  <si>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</si>
  <si>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</si>
  <si>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</si>
  <si>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</si>
  <si>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</si>
  <si>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</si>
  <si>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</si>
  <si>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</si>
  <si>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</si>
  <si>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</si>
  <si>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</si>
  <si>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</si>
  <si>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</si>
  <si>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</si>
  <si>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</si>
  <si>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</si>
  <si>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</si>
  <si>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</si>
  <si>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</si>
  <si>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</si>
  <si>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</si>
  <si>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</si>
  <si>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</si>
  <si>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</si>
  <si>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</si>
  <si>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</si>
  <si>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</si>
  <si>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</si>
  <si>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</si>
  <si>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</si>
  <si>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</si>
  <si>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</si>
  <si>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</si>
  <si>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</si>
  <si>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</si>
  <si>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</si>
  <si>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</si>
  <si>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</si>
  <si>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</si>
  <si>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</si>
  <si>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</si>
  <si>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</si>
  <si>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</si>
  <si>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</si>
  <si>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</si>
  <si>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</si>
  <si>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</si>
  <si>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</si>
  <si>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</si>
  <si>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</si>
  <si>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</si>
  <si>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</si>
  <si>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</si>
  <si>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</si>
  <si>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</si>
  <si>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</si>
  <si>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</si>
  <si>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</si>
  <si>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</si>
  <si>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</si>
  <si>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</si>
  <si>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</si>
  <si>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</si>
  <si>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</si>
  <si>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</si>
  <si>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</si>
  <si>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</si>
  <si>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</si>
  <si>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</si>
  <si>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</si>
  <si>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</si>
  <si>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</si>
  <si>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</si>
  <si>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</si>
  <si>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</si>
  <si>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</si>
  <si>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</si>
  <si>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</si>
  <si>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</si>
  <si>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</si>
  <si>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</si>
  <si>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</si>
  <si>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</si>
  <si>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</si>
  <si>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</si>
  <si>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</si>
  <si>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</si>
  <si>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</si>
  <si>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</si>
  <si>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</si>
  <si>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</si>
  <si>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</si>
  <si>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</si>
  <si>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</si>
  <si>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</si>
  <si>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</si>
  <si>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</si>
  <si>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</si>
  <si>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</si>
  <si>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</si>
  <si>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</si>
  <si>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</si>
  <si>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</si>
  <si>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</si>
  <si>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</si>
  <si>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</si>
  <si>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</si>
  <si>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</si>
  <si>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</si>
  <si>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</si>
  <si>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</si>
  <si>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</si>
  <si>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</si>
  <si>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</si>
  <si>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</si>
  <si>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</si>
  <si>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</si>
  <si>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</si>
  <si>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</si>
  <si>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</si>
  <si>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</si>
  <si>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</si>
  <si>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</si>
  <si>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</si>
  <si>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</si>
  <si>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</si>
  <si>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</si>
  <si>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</si>
  <si>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</si>
  <si>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</si>
  <si>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</si>
  <si>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</si>
  <si>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</si>
  <si>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</si>
  <si>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</si>
  <si>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</si>
  <si>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</si>
  <si>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</si>
  <si>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</si>
  <si>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</si>
  <si>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</si>
  <si>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</si>
  <si>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</si>
  <si>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</si>
  <si>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</si>
  <si>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</si>
  <si>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</si>
  <si>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</si>
  <si>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</si>
  <si>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</si>
  <si>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</si>
  <si>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</si>
  <si>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</si>
  <si>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</si>
  <si>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</si>
  <si>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</si>
  <si>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</si>
  <si>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</si>
  <si>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</si>
  <si>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</si>
  <si>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</si>
  <si>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</si>
  <si>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</si>
  <si>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</si>
  <si>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</si>
  <si>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</si>
  <si>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</si>
  <si>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</si>
  <si>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</si>
  <si>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</si>
  <si>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</si>
  <si>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</si>
  <si>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</si>
  <si>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</si>
  <si>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</si>
  <si>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</si>
  <si>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</si>
  <si>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</si>
  <si>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</si>
  <si>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</si>
  <si>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</si>
  <si>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</si>
  <si>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</si>
  <si>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</si>
  <si>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</si>
  <si>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</si>
  <si>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</si>
  <si>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</si>
  <si>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</si>
  <si>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</si>
  <si>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</si>
  <si>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</si>
  <si>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</si>
  <si>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</si>
  <si>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</si>
  <si>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</si>
  <si>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</si>
  <si>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</si>
  <si>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</si>
  <si>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</si>
  <si>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</si>
  <si>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</si>
  <si>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</si>
  <si>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</si>
  <si>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</si>
  <si>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</si>
  <si>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</si>
  <si>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</si>
  <si>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</si>
  <si>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</si>
  <si>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</si>
  <si>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</si>
  <si>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</si>
  <si>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</si>
  <si>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</si>
  <si>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</si>
  <si>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</si>
  <si>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</si>
  <si>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</si>
  <si>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</si>
  <si>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</si>
  <si>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</si>
  <si>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</si>
  <si>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</si>
  <si>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</si>
  <si>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</si>
  <si>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</si>
  <si>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</si>
  <si>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</si>
  <si>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</si>
  <si>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</si>
  <si>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</si>
  <si>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</si>
  <si>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</si>
  <si>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</si>
  <si>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</si>
  <si>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</si>
  <si>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</si>
  <si>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</si>
  <si>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</si>
  <si>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</si>
  <si>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</si>
  <si>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</si>
  <si>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</si>
  <si>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</si>
  <si>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</si>
  <si>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</si>
  <si>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</si>
  <si>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</si>
  <si>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</si>
  <si>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</si>
  <si>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</si>
  <si>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</si>
  <si>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</si>
  <si>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</si>
  <si>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</si>
  <si>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</si>
  <si>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</si>
  <si>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</si>
  <si>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</si>
  <si>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</si>
  <si>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</si>
  <si>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</si>
  <si>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</si>
  <si>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</si>
  <si>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</si>
  <si>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</si>
  <si>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</si>
  <si>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</si>
  <si>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</si>
  <si>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</si>
  <si>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</si>
  <si>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</si>
  <si>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</si>
  <si>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</si>
  <si>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</si>
  <si>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</si>
  <si>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</si>
  <si>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</si>
  <si>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</si>
  <si>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</si>
  <si>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</si>
  <si>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</si>
  <si>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</si>
  <si>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</si>
  <si>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</si>
  <si>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</si>
  <si>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</si>
  <si>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</si>
  <si>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</si>
  <si>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</si>
  <si>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</si>
  <si>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</si>
  <si>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</si>
  <si>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</si>
  <si>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</si>
  <si>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</si>
  <si>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</si>
  <si>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</si>
  <si>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</si>
  <si>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</si>
  <si>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</si>
  <si>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</si>
  <si>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</si>
  <si>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</si>
  <si>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</si>
  <si>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</si>
  <si>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</si>
  <si>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</si>
  <si>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</si>
  <si>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</si>
  <si>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</si>
  <si>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</si>
  <si>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</si>
  <si>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</si>
  <si>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</si>
  <si>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</si>
  <si>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</si>
  <si>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</si>
  <si>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</si>
  <si>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</si>
  <si>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</si>
  <si>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</si>
  <si>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</si>
  <si>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</si>
  <si>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</si>
  <si>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</si>
  <si>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</si>
  <si>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</si>
  <si>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</si>
  <si>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</si>
  <si>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</si>
  <si>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</si>
  <si>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</si>
  <si>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</si>
  <si>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</si>
  <si>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</si>
  <si>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</si>
  <si>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</si>
  <si>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</si>
  <si>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</si>
  <si>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</si>
  <si>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</si>
  <si>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</si>
  <si>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</si>
  <si>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</si>
  <si>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</si>
  <si>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</si>
  <si>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</si>
  <si>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</si>
  <si>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</si>
  <si>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</si>
  <si>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</si>
  <si>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</si>
  <si>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</si>
  <si>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</si>
  <si>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</si>
  <si>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</si>
  <si>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</si>
  <si>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</si>
  <si>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</si>
  <si>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</si>
  <si>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</si>
  <si>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</si>
  <si>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</si>
  <si>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</si>
  <si>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</si>
  <si>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</si>
  <si>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</si>
  <si>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</si>
  <si>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</si>
  <si>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</si>
  <si>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</si>
  <si>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</si>
  <si>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</si>
  <si>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</si>
  <si>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</si>
  <si>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</si>
  <si>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</si>
  <si>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</si>
  <si>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</si>
  <si>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</si>
  <si>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</si>
  <si>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</si>
  <si>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</si>
  <si>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</si>
  <si>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</si>
  <si>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</si>
  <si>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</si>
  <si>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</si>
  <si>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</si>
  <si>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</si>
  <si>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</si>
  <si>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</si>
  <si>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</si>
  <si>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</si>
  <si>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</si>
  <si>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</si>
  <si>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</si>
  <si>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</si>
  <si>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</si>
  <si>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</si>
  <si>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</si>
  <si>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</si>
  <si>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</si>
  <si>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</si>
  <si>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</si>
  <si>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</si>
  <si>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</si>
  <si>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</si>
  <si>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</si>
  <si>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</si>
  <si>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</si>
  <si>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</si>
  <si>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</si>
  <si>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</si>
  <si>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</si>
  <si>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</si>
  <si>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</si>
  <si>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</si>
  <si>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</si>
  <si>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</si>
  <si>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</si>
  <si>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</si>
  <si>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</si>
  <si>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</si>
  <si>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</si>
  <si>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</si>
  <si>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</si>
  <si>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</si>
  <si>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</si>
  <si>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</si>
  <si>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</si>
  <si>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</si>
  <si>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</si>
  <si>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</si>
  <si>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</si>
  <si>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</si>
  <si>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</si>
  <si>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</si>
  <si>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</si>
  <si>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</si>
  <si>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</si>
  <si>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</si>
  <si>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</si>
  <si>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</si>
  <si>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</si>
  <si>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</si>
  <si>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</si>
  <si>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</si>
  <si>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</si>
  <si>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</si>
  <si>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</si>
  <si>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</si>
  <si>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</si>
  <si>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</si>
  <si>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</si>
  <si>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</si>
  <si>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</si>
  <si>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</si>
  <si>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</si>
  <si>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</si>
  <si>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</si>
  <si>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</si>
  <si>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</si>
  <si>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</si>
  <si>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</si>
  <si>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</si>
  <si>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</si>
  <si>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</si>
  <si>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</si>
  <si>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</si>
  <si>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</si>
  <si>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</si>
  <si>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</si>
  <si>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</si>
  <si>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</si>
  <si>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</si>
  <si>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</si>
  <si>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</si>
  <si>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</si>
  <si>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</si>
  <si>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</si>
  <si>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</si>
  <si>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</si>
  <si>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</si>
  <si>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</si>
  <si>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</si>
  <si>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</si>
  <si>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</si>
  <si>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</si>
  <si>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</si>
  <si>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</si>
  <si>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</si>
  <si>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</si>
  <si>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</si>
  <si>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</si>
  <si>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</si>
  <si>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</si>
  <si>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</si>
  <si>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</si>
  <si>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</si>
  <si>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</si>
  <si>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</si>
  <si>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</si>
  <si>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</si>
  <si>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</si>
  <si>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</si>
  <si>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</si>
  <si>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</si>
  <si>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</si>
  <si>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</si>
  <si>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</si>
  <si>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</si>
  <si>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</si>
  <si>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</si>
  <si>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</si>
  <si>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</si>
  <si>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</si>
  <si>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</si>
  <si>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</si>
  <si>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</si>
  <si>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</si>
  <si>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</si>
  <si>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</si>
  <si>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</si>
  <si>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</si>
  <si>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</si>
  <si>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</si>
  <si>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</si>
  <si>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</si>
  <si>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</si>
  <si>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</si>
  <si>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</si>
  <si>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</si>
  <si>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</si>
  <si>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</si>
  <si>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</si>
  <si>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</si>
  <si>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</si>
  <si>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</si>
  <si>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</si>
  <si>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</si>
  <si>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</si>
  <si>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</si>
  <si>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</si>
  <si>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</si>
  <si>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</si>
  <si>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</si>
  <si>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</si>
  <si>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</si>
  <si>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</si>
  <si>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</si>
  <si>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</si>
  <si>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</si>
  <si>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</si>
  <si>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</si>
  <si>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</si>
  <si>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</si>
  <si>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</si>
  <si>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</si>
  <si>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</si>
  <si>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</si>
  <si>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</si>
  <si>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</si>
  <si>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</si>
  <si>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</si>
  <si>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</si>
  <si>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</si>
  <si>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</si>
  <si>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</si>
  <si>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</si>
  <si>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</si>
  <si>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</si>
  <si>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</si>
  <si>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</si>
  <si>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</si>
  <si>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</si>
  <si>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</si>
  <si>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</si>
  <si>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</si>
  <si>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</si>
  <si>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</si>
  <si>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</si>
  <si>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</si>
  <si>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</si>
  <si>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</si>
  <si>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</si>
  <si>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</si>
  <si>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</si>
  <si>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</si>
  <si>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</si>
  <si>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</si>
  <si>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</si>
  <si>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</si>
  <si>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</si>
  <si>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</si>
  <si>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</si>
  <si>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</si>
  <si>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</si>
  <si>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</si>
  <si>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</si>
  <si>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</si>
  <si>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</si>
  <si>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</si>
  <si>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</si>
  <si>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</si>
  <si>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</si>
  <si>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</si>
  <si>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</si>
  <si>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</si>
  <si>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</si>
  <si>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</si>
  <si>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</si>
  <si>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</si>
  <si>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</si>
  <si>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</si>
  <si>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</si>
  <si>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</si>
  <si>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</si>
  <si>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</si>
  <si>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</si>
  <si>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</si>
  <si>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</si>
  <si>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</si>
  <si>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</si>
  <si>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</si>
  <si>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</si>
  <si>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</si>
  <si>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</si>
  <si>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</si>
  <si>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</si>
  <si>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</si>
  <si>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</si>
  <si>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</si>
  <si>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</si>
  <si>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</si>
  <si>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</si>
  <si>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</si>
  <si>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</si>
  <si>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</si>
  <si>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</si>
  <si>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</si>
  <si>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</si>
  <si>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</si>
  <si>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</si>
  <si>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</si>
  <si>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</si>
  <si>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</si>
  <si>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</si>
  <si>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</si>
  <si>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</si>
  <si>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</si>
  <si>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</si>
  <si>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</si>
  <si>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</si>
  <si>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</si>
  <si>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</si>
  <si>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</si>
  <si>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</si>
  <si>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</si>
  <si>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</si>
  <si>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</si>
  <si>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</si>
  <si>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</si>
  <si>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</si>
  <si>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</si>
  <si>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</si>
  <si>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</si>
  <si>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</si>
  <si>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</si>
  <si>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</si>
  <si>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</si>
  <si>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</si>
  <si>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</si>
  <si>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</si>
  <si>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</si>
  <si>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</si>
  <si>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</si>
  <si>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</si>
  <si>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</si>
  <si>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</si>
  <si>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</si>
  <si>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</si>
  <si>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</si>
  <si>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</si>
  <si>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</si>
  <si>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</si>
  <si>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</si>
  <si>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</si>
  <si>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</si>
  <si>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</si>
  <si>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</si>
  <si>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</si>
  <si>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</si>
  <si>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</si>
  <si>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</si>
  <si>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</si>
  <si>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</si>
  <si>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</si>
  <si>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</si>
  <si>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</si>
  <si>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</si>
  <si>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</si>
  <si>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</si>
  <si>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</si>
  <si>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</si>
  <si>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</si>
  <si>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</si>
  <si>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</si>
  <si>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</si>
  <si>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</si>
  <si>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</si>
  <si>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</si>
  <si>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</si>
  <si>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</si>
  <si>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</si>
  <si>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</si>
  <si>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</si>
  <si>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</si>
  <si>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</si>
  <si>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</si>
  <si>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</si>
  <si>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</si>
  <si>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</si>
  <si>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</si>
  <si>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</si>
  <si>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</si>
  <si>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</si>
  <si>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</si>
  <si>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</si>
  <si>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</si>
  <si>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</si>
  <si>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</si>
  <si>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</si>
  <si>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</si>
  <si>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</si>
  <si>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</si>
  <si>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</si>
  <si>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</si>
  <si>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</si>
  <si>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</si>
  <si>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</si>
  <si>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</si>
  <si>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</si>
  <si>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</si>
  <si>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</si>
  <si>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</si>
  <si>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</si>
  <si>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</si>
  <si>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</si>
  <si>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</si>
  <si>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</si>
  <si>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</si>
  <si>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</si>
  <si>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</si>
  <si>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</si>
  <si>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</si>
  <si>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</si>
  <si>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</si>
  <si>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</si>
  <si>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</si>
  <si>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</si>
  <si>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</si>
  <si>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</si>
  <si>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</si>
  <si>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</si>
  <si>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</si>
  <si>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</si>
  <si>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</si>
  <si>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</si>
  <si>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</si>
  <si>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</si>
  <si>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</si>
  <si>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</si>
  <si>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</si>
  <si>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</si>
  <si>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</si>
  <si>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</si>
  <si>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</si>
  <si>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</si>
  <si>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</si>
  <si>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</si>
  <si>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</si>
  <si>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</si>
  <si>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</si>
  <si>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</si>
  <si>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</si>
  <si>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</si>
  <si>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</si>
  <si>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</si>
  <si>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</si>
  <si>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</si>
  <si>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</si>
  <si>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</si>
  <si>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</si>
  <si>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</si>
  <si>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</si>
  <si>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</si>
  <si>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</si>
  <si>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</si>
  <si>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</si>
  <si>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</si>
  <si>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</si>
  <si>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</si>
  <si>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</si>
  <si>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</si>
  <si>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</si>
  <si>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</si>
  <si>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</si>
  <si>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</si>
  <si>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</si>
  <si>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</si>
  <si>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</si>
  <si>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</si>
  <si>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</si>
  <si>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</si>
  <si>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</si>
  <si>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</si>
  <si>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</si>
  <si>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</si>
  <si>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</si>
  <si>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</si>
  <si>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</si>
  <si>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</si>
  <si>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</si>
  <si>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</si>
  <si>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</si>
  <si>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</si>
  <si>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</si>
  <si>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</si>
  <si>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</si>
  <si>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</si>
  <si>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</si>
  <si>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</si>
  <si>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</si>
  <si>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</si>
  <si>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</si>
  <si>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</si>
  <si>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</si>
  <si>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</si>
  <si>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</si>
  <si>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</si>
  <si>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</si>
  <si>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</si>
  <si>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</si>
  <si>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</si>
  <si>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</si>
  <si>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</si>
  <si>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</si>
  <si>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</si>
  <si>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</si>
  <si>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</si>
  <si>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</si>
  <si>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</si>
  <si>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</si>
  <si>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</si>
  <si>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</si>
  <si>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</si>
  <si>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</si>
  <si>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</si>
  <si>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</si>
  <si>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</si>
  <si>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</si>
  <si>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</si>
  <si>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</si>
  <si>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</si>
  <si>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</si>
  <si>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</si>
  <si>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</si>
  <si>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</si>
  <si>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</si>
  <si>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</si>
  <si>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</si>
  <si>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</si>
  <si>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</si>
  <si>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</si>
  <si>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</si>
  <si>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</si>
  <si>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</si>
  <si>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</si>
  <si>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</si>
  <si>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</si>
  <si>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</si>
  <si>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</si>
  <si>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</si>
  <si>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</si>
  <si>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</si>
  <si>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</si>
  <si>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</si>
  <si>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</si>
  <si>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</si>
  <si>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</si>
  <si>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</si>
  <si>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</si>
  <si>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</si>
  <si>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</si>
  <si>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</si>
  <si>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</si>
  <si>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</si>
  <si>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</si>
  <si>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</si>
  <si>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</si>
  <si>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</si>
  <si>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</si>
  <si>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</si>
  <si>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</si>
  <si>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</si>
  <si>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</si>
  <si>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</si>
  <si>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</si>
  <si>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</si>
  <si>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</si>
  <si>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</si>
  <si>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</si>
  <si>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</si>
  <si>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</si>
  <si>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</si>
  <si>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</si>
  <si>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</si>
  <si>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</si>
  <si>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</si>
  <si>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</si>
  <si>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</si>
  <si>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</si>
  <si>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</si>
  <si>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</si>
  <si>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</si>
  <si>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</si>
  <si>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</si>
  <si>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</si>
  <si>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</si>
  <si>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</si>
  <si>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</si>
  <si>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</si>
  <si>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</si>
  <si>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</si>
  <si>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</si>
  <si>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</si>
  <si>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</si>
  <si>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</si>
  <si>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</si>
  <si>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</si>
  <si>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</si>
  <si>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</si>
  <si>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</si>
  <si>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</si>
  <si>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</si>
  <si>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</si>
  <si>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</si>
  <si>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</si>
  <si>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</si>
  <si>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</si>
  <si>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</si>
  <si>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</si>
  <si>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</si>
  <si>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</si>
  <si>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</si>
  <si>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</si>
  <si>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</si>
  <si>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</si>
  <si>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</si>
  <si>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</si>
  <si>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</si>
  <si>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</si>
  <si>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</si>
  <si>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</si>
  <si>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</si>
  <si>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</si>
  <si>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</si>
  <si>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</si>
  <si>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</si>
  <si>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</si>
  <si>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</si>
  <si>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</si>
  <si>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</si>
  <si>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</si>
  <si>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</si>
  <si>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</si>
  <si>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</si>
  <si>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</si>
  <si>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</si>
  <si>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</si>
  <si>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</si>
  <si>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</si>
  <si>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</si>
  <si>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</si>
  <si>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</si>
  <si>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</si>
  <si>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</si>
  <si>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</si>
  <si>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</si>
  <si>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</si>
  <si>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</si>
  <si>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</si>
  <si>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</si>
  <si>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</si>
  <si>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</si>
  <si>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</si>
  <si>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</si>
  <si>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</si>
  <si>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</si>
  <si>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</si>
  <si>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</si>
  <si>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</si>
  <si>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</si>
  <si>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</si>
  <si>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</si>
  <si>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</si>
  <si>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</si>
  <si>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</si>
  <si>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</si>
  <si>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</si>
  <si>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</si>
  <si>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</si>
  <si>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</si>
  <si>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</si>
  <si>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</si>
  <si>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</si>
  <si>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</si>
  <si>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</si>
  <si>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</si>
  <si>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</si>
  <si>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</si>
  <si>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</si>
  <si>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</si>
  <si>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</si>
  <si>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</si>
  <si>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</si>
  <si>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</si>
  <si>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</si>
  <si>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</si>
  <si>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</si>
  <si>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</si>
  <si>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</si>
  <si>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</si>
  <si>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</si>
  <si>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</si>
  <si>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</si>
  <si>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</si>
  <si>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</si>
  <si>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</si>
  <si>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</si>
  <si>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</si>
  <si>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</si>
  <si>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</si>
  <si>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</si>
  <si>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</si>
  <si>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</si>
  <si>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</si>
  <si>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</si>
  <si>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</si>
  <si>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</si>
  <si>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</si>
  <si>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</si>
  <si>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</si>
  <si>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</si>
  <si>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</si>
  <si>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</si>
  <si>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</si>
  <si>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</si>
  <si>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</si>
  <si>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</si>
  <si>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</si>
  <si>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</si>
  <si>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</si>
  <si>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</si>
  <si>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</si>
  <si>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</si>
  <si>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</si>
  <si>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</si>
  <si>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</si>
  <si>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</si>
  <si>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</si>
  <si>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</si>
  <si>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</si>
  <si>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</si>
  <si>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</si>
  <si>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</si>
  <si>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</si>
  <si>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</si>
  <si>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</si>
  <si>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</si>
  <si>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</si>
  <si>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</si>
  <si>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</si>
  <si>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</si>
  <si>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</si>
  <si>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</si>
  <si>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</si>
  <si>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</si>
  <si>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</si>
  <si>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</si>
  <si>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</si>
  <si>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</si>
  <si>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</si>
  <si>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</si>
  <si>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</si>
  <si>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</si>
  <si>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</si>
  <si>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</si>
  <si>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</si>
  <si>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</si>
  <si>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</si>
  <si>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</si>
  <si>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</si>
  <si>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</si>
  <si>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</si>
  <si>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</si>
  <si>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</si>
  <si>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</si>
  <si>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</si>
  <si>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</si>
  <si>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</si>
  <si>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</si>
  <si>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</si>
  <si>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</si>
  <si>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</si>
  <si>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</si>
  <si>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</si>
  <si>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</si>
  <si>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</si>
  <si>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</si>
  <si>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</si>
  <si>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</si>
  <si>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</si>
  <si>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</si>
  <si>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</si>
  <si>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</si>
  <si>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</si>
  <si>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</si>
  <si>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</si>
  <si>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</si>
  <si>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</si>
  <si>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</si>
  <si>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</si>
  <si>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</si>
  <si>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</si>
  <si>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</si>
  <si>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</si>
  <si>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</si>
  <si>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</si>
  <si>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</si>
  <si>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</si>
  <si>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</si>
  <si>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</si>
  <si>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</si>
  <si>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</si>
  <si>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</si>
  <si>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</si>
  <si>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</si>
  <si>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</si>
  <si>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</si>
  <si>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</si>
  <si>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</si>
  <si>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</si>
  <si>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</si>
  <si>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</si>
  <si>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</si>
  <si>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</si>
  <si>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</si>
  <si>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</si>
  <si>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</si>
  <si>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</si>
  <si>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</si>
  <si>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</si>
  <si>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</si>
  <si>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</si>
  <si>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</si>
  <si>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</si>
  <si>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</si>
  <si>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</si>
  <si>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</si>
  <si>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</si>
  <si>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</si>
  <si>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</si>
  <si>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</si>
  <si>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</si>
  <si>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</si>
  <si>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</si>
  <si>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</si>
  <si>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</si>
  <si>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</si>
  <si>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</si>
  <si>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</si>
  <si>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</si>
  <si>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</si>
  <si>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</si>
  <si>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</si>
  <si>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</si>
  <si>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</si>
  <si>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</si>
  <si>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</si>
  <si>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</si>
  <si>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</si>
  <si>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</si>
  <si>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</si>
  <si>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</si>
  <si>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</si>
  <si>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</si>
  <si>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</si>
  <si>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</si>
  <si>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</si>
  <si>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</si>
  <si>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</si>
  <si>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</si>
  <si>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</si>
  <si>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</si>
  <si>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</si>
  <si>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</si>
  <si>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</si>
  <si>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</si>
  <si>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</si>
  <si>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</si>
  <si>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</si>
  <si>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</si>
  <si>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</si>
  <si>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</si>
  <si>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</si>
  <si>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</si>
  <si>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</si>
  <si>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</si>
  <si>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</si>
  <si>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</si>
  <si>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</si>
  <si>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</si>
  <si>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</si>
  <si>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</si>
  <si>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</si>
  <si>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</si>
  <si>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</si>
  <si>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</si>
  <si>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</si>
  <si>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</si>
  <si>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</si>
  <si>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</si>
  <si>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</si>
  <si>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</si>
  <si>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</si>
  <si>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</si>
  <si>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</si>
  <si>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</si>
  <si>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</si>
  <si>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</si>
  <si>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</si>
  <si>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</si>
  <si>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</si>
  <si>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</si>
  <si>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</si>
  <si>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</si>
  <si>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</si>
  <si>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</si>
  <si>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</si>
  <si>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</si>
  <si>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</si>
  <si>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</si>
  <si>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</si>
  <si>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</si>
  <si>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</si>
  <si>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</si>
  <si>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</si>
  <si>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</si>
  <si>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</si>
  <si>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</si>
  <si>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</si>
  <si>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</si>
  <si>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</si>
  <si>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</si>
  <si>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</si>
  <si>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</si>
  <si>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</si>
  <si>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</si>
  <si>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</si>
  <si>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</si>
  <si>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</si>
  <si>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</si>
  <si>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</si>
  <si>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</si>
  <si>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</si>
  <si>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</si>
  <si>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</si>
  <si>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</si>
  <si>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</si>
  <si>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</si>
  <si>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</si>
  <si>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</si>
  <si>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</si>
  <si>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</si>
  <si>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</si>
  <si>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</si>
  <si>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</si>
  <si>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</si>
  <si>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</si>
  <si>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</si>
  <si>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</si>
  <si>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</si>
  <si>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</si>
  <si>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</si>
  <si>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</si>
  <si>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</si>
  <si>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</si>
  <si>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</si>
  <si>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</si>
  <si>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</si>
  <si>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</si>
  <si>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</si>
  <si>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</si>
  <si>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</si>
  <si>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</si>
  <si>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</si>
  <si>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</si>
  <si>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</si>
  <si>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</si>
  <si>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</si>
  <si>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</si>
  <si>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</si>
  <si>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</si>
  <si>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</si>
  <si>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</si>
  <si>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</si>
  <si>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</si>
  <si>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</si>
  <si>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</si>
  <si>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</si>
  <si>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</si>
  <si>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</si>
  <si>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</si>
  <si>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</si>
  <si>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</si>
  <si>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</si>
  <si>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</si>
  <si>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</si>
  <si>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</si>
  <si>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</si>
  <si>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</si>
  <si>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</si>
  <si>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</si>
  <si>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</si>
  <si>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</si>
  <si>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</si>
  <si>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</si>
  <si>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</si>
  <si>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</si>
  <si>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</si>
  <si>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</si>
  <si>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</si>
  <si>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</si>
  <si>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</si>
  <si>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</si>
  <si>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</si>
  <si>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</si>
  <si>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</si>
  <si>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</si>
  <si>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</si>
  <si>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</si>
  <si>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</si>
  <si>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</si>
  <si>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</si>
  <si>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</si>
  <si>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</si>
  <si>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</si>
  <si>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</si>
  <si>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</si>
  <si>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</si>
  <si>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</si>
  <si>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</si>
  <si>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</si>
  <si>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</si>
  <si>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</si>
  <si>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</si>
  <si>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</si>
  <si>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</si>
  <si>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</si>
  <si>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</si>
  <si>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</si>
  <si>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</si>
  <si>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</si>
  <si>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</si>
  <si>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</si>
  <si>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</si>
  <si>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</si>
  <si>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</si>
  <si>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</si>
  <si>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</si>
  <si>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</si>
  <si>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</si>
  <si>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</si>
  <si>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</si>
  <si>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</si>
  <si>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</si>
  <si>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</si>
  <si>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</si>
  <si>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</si>
  <si>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</si>
  <si>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</si>
  <si>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</si>
  <si>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</si>
  <si>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</si>
  <si>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</si>
  <si>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</si>
  <si>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</si>
  <si>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</si>
  <si>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</si>
  <si>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</si>
  <si>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</si>
  <si>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</si>
  <si>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</si>
  <si>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</si>
  <si>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</si>
  <si>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</si>
  <si>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</si>
  <si>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</si>
  <si>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</si>
  <si>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</si>
  <si>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</si>
  <si>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</si>
  <si>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</si>
  <si>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</si>
  <si>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</si>
  <si>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</si>
  <si>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</si>
  <si>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</si>
  <si>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</si>
  <si>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</si>
  <si>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</si>
  <si>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</si>
  <si>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</si>
  <si>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</si>
  <si>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</si>
  <si>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</si>
  <si>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</si>
  <si>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</si>
  <si>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</si>
  <si>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</si>
  <si>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</si>
  <si>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</si>
  <si>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</si>
  <si>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</si>
  <si>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</si>
  <si>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</si>
  <si>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</si>
  <si>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</si>
  <si>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</si>
  <si>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</si>
  <si>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</si>
  <si>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</si>
  <si>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</si>
  <si>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</si>
  <si>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</si>
  <si>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</si>
  <si>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</si>
  <si>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</si>
  <si>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</si>
  <si>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</si>
  <si>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</si>
  <si>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</si>
  <si>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</si>
  <si>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</si>
  <si>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</si>
  <si>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</si>
  <si>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</si>
  <si>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</si>
  <si>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</si>
  <si>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</si>
  <si>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</si>
  <si>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</si>
  <si>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</si>
  <si>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</si>
  <si>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</si>
  <si>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</si>
  <si>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</si>
  <si>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</si>
  <si>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</si>
  <si>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</si>
  <si>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</si>
  <si>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</si>
  <si>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</si>
  <si>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</si>
  <si>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</si>
  <si>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</si>
  <si>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</si>
  <si>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</si>
  <si>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</si>
  <si>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</si>
  <si>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</si>
  <si>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</si>
  <si>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</si>
  <si>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</si>
  <si>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</si>
  <si>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</si>
  <si>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</si>
  <si>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</si>
  <si>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</si>
  <si>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</si>
  <si>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</si>
  <si>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</si>
  <si>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</si>
  <si>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</si>
  <si>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</si>
  <si>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</si>
  <si>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</si>
  <si>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</si>
  <si>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</si>
  <si>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</si>
  <si>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</si>
  <si>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</si>
  <si>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</si>
  <si>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</si>
  <si>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</si>
  <si>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</si>
  <si>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</si>
  <si>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</si>
  <si>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</si>
  <si>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</si>
  <si>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</si>
  <si>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</si>
  <si>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</si>
  <si>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</si>
  <si>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</si>
  <si>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</si>
  <si>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</si>
  <si>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</si>
  <si>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</si>
  <si>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</si>
  <si>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</si>
  <si>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</si>
  <si>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</si>
  <si>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</si>
  <si>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</si>
  <si>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</si>
  <si>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</si>
  <si>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</si>
  <si>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</si>
  <si>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</si>
  <si>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</si>
  <si>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</si>
  <si>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</si>
  <si>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</si>
  <si>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</si>
  <si>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</si>
  <si>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</si>
  <si>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</si>
  <si>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</si>
  <si>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</si>
  <si>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</si>
  <si>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</si>
  <si>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</si>
  <si>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</si>
  <si>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</si>
  <si>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</si>
  <si>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</si>
  <si>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</si>
  <si>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</si>
  <si>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</si>
  <si>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</si>
  <si>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</si>
  <si>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</si>
  <si>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</si>
  <si>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</si>
  <si>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</si>
  <si>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</si>
  <si>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</si>
  <si>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</si>
  <si>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</si>
  <si>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</si>
  <si>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</si>
  <si>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</si>
  <si>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</si>
  <si>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</si>
  <si>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</si>
  <si>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</si>
  <si>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</si>
  <si>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</si>
  <si>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</si>
  <si>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</si>
  <si>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</si>
  <si>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</si>
  <si>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</si>
  <si>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</si>
  <si>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</si>
  <si>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</si>
  <si>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</si>
  <si>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</si>
  <si>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</si>
  <si>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</si>
  <si>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</si>
  <si>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</si>
  <si>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</si>
  <si>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</si>
  <si>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</si>
  <si>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</si>
  <si>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</si>
  <si>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</si>
  <si>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</si>
  <si>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</si>
  <si>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</si>
  <si>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</si>
  <si>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</si>
  <si>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</si>
  <si>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</si>
  <si>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</si>
  <si>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</si>
  <si>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</si>
  <si>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</si>
  <si>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</si>
  <si>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</si>
  <si>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</si>
  <si>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</si>
  <si>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</si>
  <si>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</si>
  <si>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</si>
  <si>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</si>
  <si>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</si>
  <si>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</si>
  <si>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</si>
  <si>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</si>
  <si>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</si>
  <si>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</si>
  <si>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</si>
  <si>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</si>
  <si>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</si>
  <si>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</si>
  <si>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</si>
  <si>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</si>
  <si>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</si>
  <si>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</si>
  <si>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</si>
  <si>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</si>
  <si>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</si>
  <si>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</si>
  <si>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</si>
  <si>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</si>
  <si>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</si>
  <si>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</si>
  <si>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</si>
  <si>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</si>
  <si>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</si>
  <si>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</si>
  <si>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</si>
  <si>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</si>
  <si>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</si>
  <si>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</si>
  <si>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</si>
  <si>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</si>
  <si>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</si>
  <si>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</si>
  <si>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</si>
  <si>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</si>
  <si>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</si>
  <si>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</si>
  <si>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</si>
  <si>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</si>
  <si>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</si>
  <si>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</si>
  <si>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</si>
  <si>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</si>
  <si>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</si>
  <si>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</si>
  <si>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</si>
  <si>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</si>
  <si>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</si>
  <si>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</si>
  <si>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</si>
  <si>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</si>
  <si>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</si>
  <si>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</si>
  <si>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</si>
  <si>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</si>
  <si>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</si>
  <si>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</si>
  <si>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</si>
  <si>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</si>
  <si>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</si>
  <si>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</si>
  <si>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</si>
  <si>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</si>
  <si>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</si>
  <si>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</si>
  <si>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</si>
  <si>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</si>
  <si>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</si>
  <si>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</si>
  <si>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</si>
  <si>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</si>
  <si>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</si>
  <si>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</si>
  <si>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</si>
  <si>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</si>
  <si>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</si>
  <si>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</si>
  <si>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</si>
  <si>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</si>
  <si>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</si>
  <si>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</si>
  <si>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</si>
  <si>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</si>
  <si>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</si>
  <si>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</si>
  <si>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</si>
  <si>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</si>
  <si>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</si>
  <si>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</si>
  <si>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</si>
  <si>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</si>
  <si>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</si>
  <si>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</si>
  <si>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</si>
  <si>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</si>
  <si>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</si>
  <si>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</si>
  <si>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</si>
  <si>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</si>
  <si>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</si>
  <si>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</si>
  <si>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</si>
  <si>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</si>
  <si>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</si>
  <si>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</si>
  <si>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</si>
  <si>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</si>
  <si>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</si>
  <si>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</si>
  <si>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</si>
  <si>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</si>
  <si>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</si>
  <si>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</si>
  <si>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</si>
  <si>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</si>
  <si>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</si>
  <si>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</si>
  <si>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</si>
  <si>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</si>
  <si>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</si>
  <si>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</si>
  <si>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</si>
  <si>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</si>
  <si>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</si>
  <si>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</si>
  <si>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</si>
  <si>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</si>
  <si>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</si>
  <si>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</si>
  <si>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</si>
  <si>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</si>
  <si>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</si>
  <si>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</si>
  <si>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</si>
  <si>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</si>
  <si>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</si>
  <si>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</si>
  <si>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</si>
  <si>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</si>
  <si>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</si>
  <si>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</si>
  <si>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</si>
  <si>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</si>
  <si>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</si>
  <si>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</si>
  <si>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</si>
  <si>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</si>
  <si>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</si>
  <si>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</si>
  <si>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</si>
  <si>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</si>
  <si>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</si>
  <si>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</si>
  <si>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</si>
  <si>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</si>
  <si>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</si>
  <si>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</si>
  <si>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</si>
  <si>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</si>
  <si>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</si>
  <si>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</si>
  <si>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</si>
  <si>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</si>
  <si>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</si>
  <si>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</si>
  <si>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</si>
  <si>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</si>
  <si>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</si>
  <si>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</si>
  <si>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</si>
  <si>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</si>
  <si>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</si>
  <si>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</si>
  <si>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</si>
  <si>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</si>
  <si>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</si>
  <si>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</si>
  <si>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</si>
  <si>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</si>
  <si>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</si>
  <si>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</si>
  <si>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</si>
  <si>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</si>
  <si>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</si>
  <si>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</si>
  <si>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</si>
  <si>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</si>
  <si>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</si>
  <si>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</si>
  <si>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</si>
  <si>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</si>
  <si>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</si>
  <si>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</si>
  <si>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</si>
  <si>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</si>
  <si>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</si>
  <si>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</si>
  <si>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</si>
  <si>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</si>
  <si>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</si>
  <si>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</si>
  <si>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</si>
  <si>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</si>
  <si>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</si>
  <si>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</si>
  <si>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</si>
  <si>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</si>
  <si>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</si>
  <si>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</si>
  <si>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</si>
  <si>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</si>
  <si>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</si>
  <si>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</si>
  <si>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</si>
  <si>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</si>
  <si>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</si>
  <si>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</si>
  <si>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</si>
  <si>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</si>
  <si>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</si>
  <si>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</si>
  <si>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</si>
  <si>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</si>
  <si>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</si>
  <si>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</si>
  <si>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</si>
  <si>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</si>
  <si>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</si>
  <si>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</si>
  <si>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</si>
  <si>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</si>
  <si>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</si>
  <si>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</si>
  <si>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</si>
  <si>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</si>
  <si>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</si>
  <si>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</si>
  <si>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</si>
  <si>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</si>
  <si>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</si>
  <si>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</si>
  <si>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</si>
  <si>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</si>
  <si>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</si>
  <si>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</si>
  <si>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</si>
  <si>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</si>
  <si>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</si>
  <si>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</si>
  <si>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</si>
  <si>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</si>
  <si>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</si>
  <si>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</si>
  <si>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</si>
  <si>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</si>
  <si>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</si>
  <si>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</si>
  <si>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</si>
  <si>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</si>
  <si>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</si>
  <si>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</si>
  <si>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</si>
  <si>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</si>
  <si>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</si>
  <si>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</si>
  <si>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</si>
  <si>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</si>
  <si>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</si>
  <si>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</si>
  <si>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</si>
  <si>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</si>
  <si>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</si>
  <si>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</si>
  <si>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</si>
  <si>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</si>
  <si>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</si>
  <si>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</si>
  <si>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</si>
  <si>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</si>
  <si>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</si>
  <si>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</si>
  <si>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</si>
  <si>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</si>
  <si>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</si>
  <si>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</si>
  <si>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</si>
  <si>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</si>
  <si>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</si>
  <si>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</si>
  <si>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</si>
  <si>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</si>
  <si>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</si>
  <si>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</si>
  <si>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</si>
  <si>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</si>
  <si>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</si>
  <si>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</si>
  <si>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</si>
  <si>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</si>
  <si>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</si>
  <si>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</si>
  <si>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</si>
  <si>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</si>
  <si>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</si>
  <si>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</si>
  <si>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</si>
  <si>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</si>
  <si>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</si>
  <si>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</si>
  <si>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</si>
  <si>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</si>
  <si>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</si>
  <si>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</si>
  <si>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</si>
  <si>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</si>
  <si>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</si>
  <si>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</si>
  <si>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</si>
  <si>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</si>
  <si>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</si>
  <si>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</si>
  <si>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</si>
  <si>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</si>
  <si>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</si>
  <si>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</si>
  <si>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</si>
  <si>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</si>
  <si>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</si>
  <si>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</si>
  <si>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</si>
  <si>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</si>
  <si>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</si>
  <si>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</si>
  <si>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</si>
  <si>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</si>
  <si>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</si>
  <si>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</si>
  <si>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</si>
  <si>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</si>
  <si>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</si>
  <si>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</si>
  <si>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</si>
  <si>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</si>
  <si>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</si>
  <si>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</si>
  <si>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</si>
  <si>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</si>
  <si>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</si>
  <si>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</si>
  <si>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</si>
  <si>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</si>
  <si>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</si>
  <si>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</si>
  <si>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</si>
  <si>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</si>
  <si>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</si>
  <si>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</si>
  <si>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</si>
  <si>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</si>
  <si>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</si>
  <si>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</si>
  <si>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</si>
  <si>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</si>
  <si>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</si>
  <si>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</si>
  <si>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</si>
  <si>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</si>
  <si>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</si>
  <si>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</si>
  <si>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</si>
  <si>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</si>
  <si>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</si>
  <si>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</si>
  <si>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</si>
  <si>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</si>
  <si>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</si>
  <si>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</si>
  <si>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</si>
  <si>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</si>
  <si>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</si>
  <si>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</si>
  <si>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</si>
  <si>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</si>
  <si>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</si>
  <si>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</si>
  <si>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</si>
  <si>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</si>
  <si>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</si>
  <si>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</si>
  <si>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</si>
  <si>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</si>
  <si>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</si>
  <si>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</si>
  <si>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</si>
  <si>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</si>
  <si>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</si>
  <si>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</si>
  <si>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</si>
  <si>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</si>
  <si>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</si>
  <si>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</si>
  <si>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</si>
  <si>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</si>
  <si>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</si>
  <si>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</si>
  <si>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</si>
  <si>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</si>
  <si>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</si>
  <si>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</si>
  <si>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</si>
  <si>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</si>
  <si>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</si>
  <si>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</si>
  <si>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</si>
  <si>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</si>
  <si>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</si>
  <si>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</si>
  <si>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</si>
  <si>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</si>
  <si>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</si>
  <si>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</si>
  <si>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</si>
  <si>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</si>
  <si>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</si>
  <si>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</si>
  <si>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</si>
  <si>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</si>
  <si>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</si>
  <si>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</si>
  <si>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</si>
  <si>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</si>
  <si>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</si>
  <si>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</si>
  <si>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</si>
  <si>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</si>
  <si>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</si>
  <si>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</si>
  <si>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</si>
  <si>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</si>
  <si>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</si>
  <si>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</si>
  <si>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</si>
  <si>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</si>
  <si>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</si>
  <si>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</si>
  <si>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</si>
  <si>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</si>
  <si>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</si>
  <si>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</si>
  <si>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</si>
  <si>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</si>
  <si>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</si>
  <si>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</si>
  <si>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</si>
  <si>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</si>
  <si>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</si>
  <si>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</si>
  <si>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</si>
  <si>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</si>
  <si>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</si>
  <si>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</si>
  <si>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</si>
  <si>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</si>
  <si>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</si>
  <si>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</si>
  <si>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</si>
  <si>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</si>
  <si>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</si>
  <si>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</si>
  <si>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</si>
  <si>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</si>
  <si>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</si>
  <si>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</si>
  <si>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</si>
  <si>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</si>
  <si>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</si>
  <si>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</si>
  <si>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</si>
  <si>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</si>
  <si>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</si>
  <si>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</si>
  <si>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</si>
  <si>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</si>
  <si>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</si>
  <si>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</si>
  <si>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</si>
  <si>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</si>
  <si>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</si>
  <si>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</si>
  <si>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</si>
  <si>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</si>
  <si>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</si>
  <si>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</si>
  <si>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</si>
  <si>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</si>
  <si>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</si>
  <si>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</si>
  <si>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</si>
  <si>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</si>
  <si>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</si>
  <si>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</si>
  <si>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</si>
  <si>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</si>
  <si>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</si>
  <si>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</si>
  <si>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</si>
  <si>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</si>
  <si>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</si>
  <si>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</si>
  <si>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</si>
  <si>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</si>
  <si>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</si>
  <si>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</si>
  <si>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</si>
  <si>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</si>
  <si>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</si>
  <si>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</si>
  <si>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</si>
  <si>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</si>
  <si>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</si>
  <si>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</si>
  <si>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</si>
  <si>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</si>
  <si>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</si>
  <si>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</si>
  <si>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</si>
  <si>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</si>
  <si>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</si>
  <si>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</si>
  <si>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</si>
  <si>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</si>
  <si>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</si>
  <si>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</si>
  <si>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</si>
  <si>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</si>
  <si>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</si>
  <si>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</si>
  <si>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</si>
  <si>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</si>
  <si>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</si>
  <si>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</si>
  <si>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</si>
  <si>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</si>
  <si>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</si>
  <si>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</si>
  <si>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</si>
  <si>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</si>
  <si>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</si>
  <si>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</si>
  <si>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</si>
  <si>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</si>
  <si>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</si>
  <si>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</si>
  <si>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</si>
  <si>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</si>
  <si>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</si>
  <si>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</si>
  <si>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</si>
  <si>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</si>
  <si>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</si>
  <si>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</si>
  <si>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</si>
  <si>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</si>
  <si>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</si>
  <si>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</si>
  <si>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</si>
  <si>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</si>
  <si>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</si>
  <si>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</si>
  <si>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</si>
  <si>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</si>
  <si>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</si>
  <si>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</si>
  <si>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</si>
  <si>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</si>
  <si>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</si>
  <si>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</si>
  <si>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</si>
  <si>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</si>
  <si>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</si>
  <si>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</si>
  <si>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</si>
  <si>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</si>
  <si>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</si>
  <si>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</si>
  <si>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</si>
  <si>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</si>
  <si>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</si>
  <si>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</si>
  <si>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</si>
  <si>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</si>
  <si>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</si>
  <si>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</si>
  <si>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</si>
  <si>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</si>
  <si>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</si>
  <si>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</si>
  <si>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</si>
  <si>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</si>
  <si>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</si>
  <si>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</si>
  <si>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</si>
  <si>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</si>
  <si>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</si>
  <si>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</si>
  <si>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</si>
  <si>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</si>
  <si>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</si>
  <si>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</si>
  <si>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</si>
  <si>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</si>
  <si>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</si>
  <si>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</si>
  <si>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</si>
  <si>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</si>
  <si>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</si>
  <si>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</si>
  <si>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</si>
  <si>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</si>
  <si>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</si>
  <si>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</si>
  <si>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</si>
  <si>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</si>
  <si>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</si>
  <si>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</si>
  <si>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</si>
  <si>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</si>
  <si>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</si>
  <si>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</si>
  <si>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</si>
  <si>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</si>
  <si>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</si>
  <si>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</si>
  <si>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</si>
  <si>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</si>
  <si>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</si>
  <si>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</si>
  <si>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</si>
  <si>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</si>
  <si>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</si>
  <si>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</si>
  <si>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</si>
  <si>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</si>
  <si>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</si>
  <si>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</si>
  <si>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</si>
  <si>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</si>
  <si>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</si>
  <si>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</si>
  <si>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</si>
  <si>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</si>
  <si>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</si>
  <si>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</si>
  <si>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</si>
  <si>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</si>
  <si>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</si>
  <si>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</si>
  <si>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</si>
  <si>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</si>
  <si>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</si>
  <si>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</si>
  <si>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</si>
  <si>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</si>
  <si>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</si>
  <si>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</si>
  <si>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</si>
  <si>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</si>
  <si>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</si>
  <si>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</si>
  <si>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</si>
  <si>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</si>
  <si>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</si>
  <si>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</si>
  <si>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</si>
  <si>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</si>
  <si>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</si>
  <si>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</si>
  <si>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</si>
  <si>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</si>
  <si>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</si>
  <si>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</si>
  <si>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</si>
  <si>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</si>
  <si>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</si>
  <si>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</si>
  <si>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</si>
  <si>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</si>
  <si>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</si>
  <si>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</si>
  <si>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</si>
  <si>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</si>
  <si>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</si>
  <si>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</si>
  <si>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</si>
  <si>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</si>
  <si>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</si>
  <si>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</si>
  <si>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</si>
  <si>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</si>
  <si>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</si>
  <si>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</si>
  <si>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</si>
  <si>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</si>
  <si>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</si>
  <si>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</si>
  <si>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</si>
  <si>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</si>
  <si>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</si>
  <si>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</si>
  <si>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</si>
  <si>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</si>
  <si>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</si>
  <si>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</si>
  <si>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</si>
  <si>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</si>
  <si>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</si>
  <si>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</si>
  <si>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</si>
  <si>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</si>
  <si>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</si>
  <si>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</si>
  <si>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</si>
  <si>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</si>
  <si>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</si>
  <si>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</si>
  <si>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</si>
  <si>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</si>
  <si>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</si>
  <si>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</si>
  <si>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</si>
  <si>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</si>
  <si>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</si>
  <si>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</si>
  <si>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</si>
  <si>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</si>
  <si>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</si>
  <si>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</si>
  <si>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</si>
  <si>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</si>
  <si>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</si>
  <si>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</si>
  <si>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</si>
  <si>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</si>
  <si>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</si>
  <si>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</si>
  <si>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</si>
  <si>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</si>
  <si>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</si>
  <si>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</si>
  <si>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</si>
  <si>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</si>
  <si>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</si>
  <si>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</si>
  <si>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</si>
  <si>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</si>
  <si>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</si>
  <si>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</si>
  <si>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</si>
  <si>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</si>
  <si>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</si>
  <si>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</si>
  <si>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</si>
  <si>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</si>
  <si>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</si>
  <si>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</si>
  <si>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</si>
  <si>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</si>
  <si>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</si>
  <si>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</si>
  <si>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</si>
  <si>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</si>
  <si>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</si>
  <si>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</si>
  <si>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</si>
  <si>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</si>
  <si>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</si>
  <si>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</si>
  <si>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</si>
  <si>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</si>
  <si>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</si>
  <si>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</si>
  <si>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</si>
  <si>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</si>
  <si>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</si>
  <si>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</si>
  <si>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</si>
  <si>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</si>
  <si>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</si>
  <si>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</si>
  <si>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</si>
  <si>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</si>
  <si>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</si>
  <si>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</si>
  <si>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</si>
  <si>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</si>
  <si>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</si>
  <si>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</si>
  <si>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</si>
  <si>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</si>
  <si>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</si>
  <si>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</si>
  <si>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</si>
  <si>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</si>
  <si>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</si>
  <si>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</si>
  <si>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</si>
  <si>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</si>
  <si>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</si>
  <si>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</si>
  <si>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</si>
  <si>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</si>
  <si>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</si>
  <si>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</si>
  <si>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</si>
  <si>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</si>
  <si>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</si>
  <si>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</si>
  <si>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</si>
  <si>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</si>
  <si>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</si>
  <si>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</si>
  <si>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</si>
  <si>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</si>
  <si>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</si>
  <si>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</si>
  <si>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</si>
  <si>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</si>
  <si>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</si>
  <si>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</si>
  <si>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</si>
  <si>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</si>
  <si>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</si>
  <si>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</si>
  <si>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</si>
  <si>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</si>
  <si>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</si>
  <si>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</si>
  <si>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</si>
  <si>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</si>
  <si>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</si>
  <si>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</si>
  <si>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</si>
  <si>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</si>
  <si>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</si>
  <si>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</si>
  <si>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</si>
  <si>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</si>
  <si>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</si>
  <si>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</si>
  <si>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</si>
  <si>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</si>
  <si>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</si>
  <si>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</si>
  <si>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</si>
  <si>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</si>
  <si>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</si>
  <si>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</si>
  <si>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</si>
  <si>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</si>
  <si>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</si>
  <si>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</si>
  <si>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</si>
  <si>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</si>
  <si>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</si>
  <si>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</si>
  <si>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</si>
  <si>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</si>
  <si>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</si>
  <si>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</si>
  <si>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</si>
  <si>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</si>
  <si>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</si>
  <si>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</si>
  <si>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</si>
  <si>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</si>
  <si>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</si>
  <si>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</si>
  <si>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</si>
  <si>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</si>
  <si>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</si>
  <si>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</si>
  <si>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</si>
  <si>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</si>
  <si>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</si>
  <si>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</si>
  <si>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</si>
  <si>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</si>
  <si>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</si>
  <si>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</si>
  <si>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</si>
  <si>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</si>
  <si>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</si>
  <si>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</si>
  <si>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</si>
  <si>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</si>
  <si>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</si>
  <si>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</si>
  <si>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</si>
  <si>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</si>
  <si>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</si>
  <si>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</si>
  <si>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</si>
  <si>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</si>
  <si>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</si>
  <si>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</si>
  <si>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</si>
  <si>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</si>
  <si>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</si>
  <si>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</si>
  <si>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</si>
  <si>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</si>
  <si>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</si>
  <si>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</si>
  <si>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</si>
  <si>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</si>
  <si>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</si>
  <si>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</si>
  <si>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</si>
  <si>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</si>
  <si>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</si>
  <si>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</si>
  <si>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</si>
  <si>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</si>
  <si>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</si>
  <si>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</si>
  <si>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</si>
  <si>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</si>
  <si>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</si>
  <si>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</si>
  <si>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</si>
  <si>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</si>
  <si>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</si>
  <si>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</si>
  <si>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</si>
  <si>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</si>
  <si>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</si>
  <si>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</si>
  <si>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</si>
  <si>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</si>
  <si>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</si>
  <si>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</si>
  <si>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</si>
  <si>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</si>
  <si>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</si>
  <si>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</si>
  <si>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</si>
  <si>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</si>
  <si>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</si>
  <si>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</si>
  <si>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</si>
  <si>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</si>
  <si>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</si>
  <si>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</si>
  <si>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</si>
  <si>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</si>
  <si>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</si>
  <si>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</si>
  <si>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</si>
  <si>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</si>
  <si>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</si>
  <si>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</si>
  <si>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</si>
  <si>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</si>
  <si>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</si>
  <si>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</si>
  <si>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</si>
  <si>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</si>
  <si>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</si>
  <si>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</si>
  <si>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</si>
  <si>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</si>
  <si>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</si>
  <si>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</si>
  <si>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</si>
  <si>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</si>
  <si>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</si>
  <si>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</si>
  <si>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</si>
  <si>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</si>
  <si>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</si>
  <si>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</si>
  <si>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</si>
  <si>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</si>
  <si>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</si>
  <si>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</si>
  <si>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</si>
  <si>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</si>
  <si>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</si>
  <si>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</si>
  <si>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</si>
  <si>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</si>
  <si>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</si>
  <si>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</si>
  <si>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</si>
  <si>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</si>
  <si>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</si>
  <si>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</si>
  <si>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</si>
  <si>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</si>
  <si>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</si>
  <si>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</si>
  <si>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</si>
  <si>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</si>
  <si>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</si>
  <si>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</si>
  <si>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</si>
  <si>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</si>
  <si>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</si>
  <si>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</si>
  <si>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</si>
  <si>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</si>
  <si>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</si>
  <si>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</si>
  <si>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</si>
  <si>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</si>
  <si>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</si>
  <si>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</si>
  <si>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</si>
  <si>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</si>
  <si>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</si>
  <si>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</si>
  <si>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</si>
  <si>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</si>
  <si>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</si>
  <si>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</si>
  <si>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</si>
  <si>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</si>
  <si>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</si>
  <si>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</si>
  <si>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</si>
  <si>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</si>
  <si>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</si>
  <si>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</si>
  <si>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</si>
  <si>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</si>
  <si>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</si>
  <si>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</si>
  <si>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</si>
  <si>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</si>
  <si>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</si>
  <si>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</si>
  <si>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</si>
  <si>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</si>
  <si>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</si>
  <si>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</si>
  <si>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</si>
  <si>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</si>
  <si>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</si>
  <si>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</si>
  <si>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</si>
  <si>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</si>
  <si>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</si>
  <si>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</si>
  <si>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</si>
  <si>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</si>
  <si>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</si>
  <si>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</si>
  <si>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</si>
  <si>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</si>
  <si>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</si>
  <si>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</si>
  <si>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</si>
  <si>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</si>
  <si>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</si>
  <si>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</si>
  <si>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</si>
  <si>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</si>
  <si>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</si>
  <si>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</si>
  <si>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</si>
  <si>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</si>
  <si>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</si>
  <si>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</si>
  <si>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</si>
  <si>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</si>
  <si>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</si>
  <si>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</si>
  <si>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</si>
  <si>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</si>
  <si>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</si>
  <si>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</si>
  <si>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</si>
  <si>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</si>
  <si>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</si>
  <si>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</si>
  <si>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</si>
  <si>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</si>
  <si>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</si>
  <si>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</si>
  <si>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</si>
  <si>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</si>
  <si>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</si>
  <si>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</si>
  <si>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</si>
  <si>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</si>
  <si>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</si>
  <si>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</si>
  <si>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</si>
  <si>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</si>
  <si>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</si>
  <si>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</si>
  <si>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</si>
  <si>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</si>
  <si>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</si>
  <si>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</si>
  <si>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</si>
  <si>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</si>
  <si>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</si>
  <si>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</si>
  <si>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</si>
  <si>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</si>
  <si>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</si>
  <si>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</si>
  <si>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</si>
  <si>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</si>
  <si>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</si>
  <si>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</si>
  <si>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</si>
  <si>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</si>
  <si>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</si>
  <si>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</si>
  <si>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</si>
  <si>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</si>
  <si>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</si>
  <si>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</si>
  <si>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</si>
  <si>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</si>
  <si>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</si>
  <si>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</si>
  <si>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</si>
  <si>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</si>
  <si>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</si>
  <si>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</si>
  <si>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</si>
  <si>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</si>
  <si>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</si>
  <si>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</si>
  <si>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</si>
  <si>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</si>
  <si>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</si>
  <si>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</si>
  <si>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</si>
  <si>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</si>
  <si>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</si>
  <si>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</si>
  <si>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</si>
  <si>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</si>
  <si>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</si>
  <si>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</si>
  <si>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</si>
  <si>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</si>
  <si>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</si>
  <si>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</si>
  <si>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</si>
  <si>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</si>
  <si>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</si>
  <si>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</si>
  <si>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</si>
  <si>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</si>
  <si>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</si>
  <si>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</si>
  <si>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</si>
  <si>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</si>
  <si>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</si>
  <si>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</si>
  <si>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</si>
  <si>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</si>
  <si>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</si>
  <si>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</si>
  <si>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</si>
  <si>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</si>
  <si>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</si>
  <si>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</si>
  <si>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</si>
  <si>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</si>
  <si>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</si>
  <si>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</si>
  <si>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</si>
  <si>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</si>
  <si>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</si>
  <si>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</si>
  <si>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</si>
  <si>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</si>
  <si>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</si>
  <si>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</si>
  <si>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</si>
  <si>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</si>
  <si>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</si>
  <si>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</si>
  <si>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</si>
  <si>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</si>
  <si>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</si>
  <si>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</si>
  <si>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</si>
  <si>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</si>
  <si>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</si>
  <si>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</si>
  <si>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</si>
  <si>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</si>
  <si>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</si>
  <si>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</si>
  <si>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</si>
  <si>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</si>
  <si>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</si>
  <si>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</si>
  <si>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</si>
  <si>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</si>
  <si>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</si>
  <si>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</si>
  <si>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</si>
  <si>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</si>
  <si>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</si>
  <si>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</si>
  <si>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</si>
  <si>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</si>
  <si>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</si>
  <si>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</si>
  <si>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</si>
  <si>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</si>
  <si>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</si>
  <si>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</si>
  <si>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</si>
  <si>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</si>
  <si>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</si>
  <si>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</si>
  <si>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</si>
  <si>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</si>
  <si>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</si>
  <si>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</si>
  <si>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</si>
  <si>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</si>
  <si>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</si>
  <si>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</si>
  <si>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</si>
  <si>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</si>
  <si>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</si>
  <si>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</si>
  <si>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</si>
  <si>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</si>
  <si>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</si>
  <si>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</si>
  <si>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</si>
  <si>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</si>
  <si>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</si>
  <si>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</si>
  <si>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</si>
  <si>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</si>
  <si>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</si>
  <si>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</si>
  <si>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</si>
  <si>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</si>
  <si>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</si>
  <si>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</si>
  <si>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</si>
  <si>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</si>
  <si>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</si>
  <si>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</si>
  <si>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</si>
  <si>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</si>
  <si>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</si>
  <si>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</si>
  <si>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</si>
  <si>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</si>
  <si>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</si>
  <si>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</si>
  <si>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</si>
  <si>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</si>
  <si>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</si>
  <si>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</si>
  <si>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</si>
  <si>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</si>
  <si>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</si>
  <si>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</si>
  <si>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</si>
  <si>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</si>
  <si>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</si>
  <si>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</si>
  <si>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</si>
  <si>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</si>
  <si>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</si>
  <si>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</si>
  <si>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</si>
  <si>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</si>
  <si>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</si>
  <si>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</si>
  <si>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</si>
  <si>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</si>
  <si>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</si>
  <si>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</si>
  <si>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</si>
  <si>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</si>
  <si>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</si>
  <si>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</si>
  <si>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</si>
  <si>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</si>
  <si>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</si>
  <si>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</si>
  <si>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</si>
  <si>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</si>
  <si>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</si>
  <si>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</si>
  <si>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</si>
  <si>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</si>
  <si>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</si>
  <si>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</si>
  <si>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</si>
  <si>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</si>
  <si>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</si>
  <si>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</si>
  <si>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</si>
  <si>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</si>
  <si>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</si>
  <si>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</si>
  <si>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</si>
  <si>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</si>
  <si>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</si>
  <si>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</si>
  <si>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</si>
  <si>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</si>
  <si>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</si>
  <si>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</si>
  <si>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</si>
  <si>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</si>
  <si>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</si>
  <si>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</si>
  <si>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</si>
  <si>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</si>
  <si>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</si>
  <si>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</si>
  <si>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</si>
  <si>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</si>
  <si>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</si>
  <si>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</si>
  <si>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</si>
  <si>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</si>
  <si>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</si>
  <si>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</si>
  <si>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</si>
  <si>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</si>
  <si>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</si>
  <si>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</si>
  <si>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</si>
  <si>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</si>
  <si>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</si>
  <si>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</si>
  <si>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</si>
  <si>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</si>
  <si>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</si>
  <si>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</si>
  <si>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</si>
  <si>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</si>
  <si>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</si>
  <si>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</si>
  <si>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</si>
  <si>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</si>
  <si>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</si>
  <si>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</si>
  <si>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</si>
  <si>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</si>
  <si>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</si>
  <si>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</si>
  <si>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</si>
  <si>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</si>
  <si>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</si>
  <si>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</si>
  <si>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</si>
  <si>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</si>
  <si>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</si>
  <si>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</si>
  <si>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</si>
  <si>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</si>
  <si>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</si>
  <si>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</si>
  <si>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</si>
  <si>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</si>
  <si>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</si>
  <si>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</si>
  <si>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</si>
  <si>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</si>
  <si>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</si>
  <si>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</si>
  <si>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</si>
  <si>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</si>
  <si>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</si>
  <si>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</si>
  <si>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</si>
  <si>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</si>
  <si>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</si>
  <si>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</si>
  <si>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</si>
  <si>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</si>
  <si>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</si>
  <si>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</si>
  <si>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</si>
  <si>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</si>
  <si>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</si>
  <si>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</si>
  <si>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</si>
  <si>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</si>
  <si>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</si>
  <si>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</si>
  <si>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</si>
  <si>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</si>
  <si>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</si>
  <si>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</si>
  <si>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</si>
  <si>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</si>
  <si>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</si>
  <si>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</si>
  <si>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</si>
  <si>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</si>
  <si>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</si>
  <si>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</si>
  <si>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</si>
  <si>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</si>
  <si>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</si>
  <si>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</si>
  <si>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</si>
  <si>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</si>
  <si>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</si>
  <si>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</si>
  <si>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</si>
  <si>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</si>
  <si>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</si>
  <si>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</si>
  <si>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</si>
  <si>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</si>
  <si>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</si>
  <si>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</si>
  <si>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</si>
  <si>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</si>
  <si>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</si>
  <si>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</si>
  <si>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</si>
  <si>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</si>
  <si>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</si>
  <si>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</si>
  <si>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</si>
  <si>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</si>
  <si>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</si>
  <si>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</si>
  <si>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</si>
  <si>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</si>
  <si>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</si>
  <si>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</si>
  <si>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</si>
  <si>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</si>
  <si>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</si>
  <si>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</si>
  <si>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</si>
  <si>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</si>
  <si>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</si>
  <si>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</si>
  <si>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</si>
  <si>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</si>
  <si>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</si>
  <si>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</si>
  <si>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</si>
  <si>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</si>
  <si>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</si>
  <si>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</si>
  <si>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</si>
  <si>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</si>
  <si>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</si>
  <si>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</si>
  <si>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</si>
  <si>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</si>
  <si>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</si>
  <si>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</si>
  <si>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</si>
  <si>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</si>
  <si>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</si>
  <si>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</si>
  <si>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</si>
  <si>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</si>
  <si>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</si>
  <si>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</si>
  <si>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</si>
  <si>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</si>
  <si>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</si>
  <si>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</si>
  <si>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</si>
  <si>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</si>
  <si>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</si>
  <si>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</si>
  <si>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</si>
  <si>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</si>
  <si>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</si>
  <si>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</si>
  <si>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</si>
  <si>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</si>
  <si>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</si>
  <si>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</si>
  <si>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</si>
  <si>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</si>
  <si>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</si>
  <si>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</si>
  <si>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</si>
  <si>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</si>
  <si>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</si>
  <si>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</si>
  <si>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</si>
  <si>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</si>
  <si>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</si>
  <si>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</si>
  <si>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</si>
  <si>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</si>
  <si>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</si>
  <si>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</si>
  <si>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</si>
  <si>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</si>
  <si>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</si>
  <si>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</si>
  <si>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</si>
  <si>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</si>
  <si>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</si>
  <si>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</si>
  <si>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</si>
  <si>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</si>
  <si>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</si>
  <si>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</si>
  <si>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</si>
  <si>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</si>
  <si>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</si>
  <si>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</si>
  <si>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</si>
  <si>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</si>
  <si>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</si>
  <si>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</si>
  <si>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</si>
  <si>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</si>
  <si>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</si>
  <si>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</si>
  <si>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</si>
  <si>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</si>
  <si>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</si>
  <si>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</si>
  <si>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</si>
  <si>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</si>
  <si>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</si>
  <si>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</si>
  <si>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</si>
  <si>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</si>
  <si>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</si>
  <si>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</si>
  <si>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</si>
  <si>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</si>
  <si>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</si>
  <si>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</si>
  <si>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</si>
  <si>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</si>
  <si>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</si>
  <si>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</si>
  <si>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</si>
  <si>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</si>
  <si>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</si>
  <si>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</si>
  <si>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</si>
  <si>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</si>
  <si>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</si>
  <si>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</si>
  <si>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</si>
  <si>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</si>
  <si>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</si>
  <si>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</si>
  <si>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</si>
  <si>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</si>
  <si>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</si>
  <si>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</si>
  <si>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</si>
  <si>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</si>
  <si>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</si>
  <si>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</si>
  <si>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</si>
  <si>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</si>
  <si>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</si>
  <si>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</si>
  <si>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</si>
  <si>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</si>
  <si>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</si>
  <si>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</si>
  <si>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</si>
  <si>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</si>
  <si>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</si>
  <si>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</si>
  <si>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</si>
  <si>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</si>
  <si>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</si>
  <si>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</si>
  <si>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</si>
  <si>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</si>
  <si>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</si>
  <si>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</si>
  <si>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</si>
  <si>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</si>
  <si>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</si>
  <si>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</si>
  <si>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</si>
  <si>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</si>
  <si>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</si>
  <si>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</si>
  <si>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</si>
  <si>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</si>
  <si>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</si>
  <si>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</si>
  <si>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</si>
  <si>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</si>
  <si>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</si>
  <si>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</si>
  <si>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</si>
  <si>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</si>
  <si>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</si>
  <si>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</si>
  <si>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</si>
  <si>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</si>
  <si>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</si>
  <si>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</si>
  <si>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</si>
  <si>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</si>
  <si>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</si>
  <si>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</si>
  <si>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</si>
  <si>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</si>
  <si>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</si>
  <si>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</si>
  <si>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</si>
  <si>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</si>
  <si>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</si>
  <si>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</si>
  <si>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</si>
  <si>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</si>
  <si>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</si>
  <si>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</si>
  <si>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</si>
  <si>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</si>
  <si>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</si>
  <si>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</si>
  <si>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</si>
  <si>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</si>
  <si>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</si>
  <si>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</si>
  <si>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</si>
  <si>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</si>
  <si>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</si>
  <si>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</si>
  <si>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</si>
  <si>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</si>
  <si>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</si>
  <si>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</si>
  <si>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</si>
  <si>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</si>
  <si>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</si>
  <si>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</si>
  <si>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</si>
  <si>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</si>
  <si>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</si>
  <si>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</si>
  <si>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</si>
  <si>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</si>
  <si>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</si>
  <si>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</si>
  <si>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</si>
  <si>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</si>
  <si>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</si>
  <si>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</si>
  <si>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</si>
  <si>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</si>
  <si>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</si>
  <si>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</si>
  <si>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</si>
  <si>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</si>
  <si>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</si>
  <si>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</si>
  <si>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</si>
  <si>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</si>
  <si>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</si>
  <si>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</si>
  <si>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</si>
  <si>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</si>
  <si>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</si>
  <si>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</si>
  <si>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</si>
  <si>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</si>
  <si>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</si>
  <si>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</si>
  <si>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</si>
  <si>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</si>
  <si>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</si>
  <si>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</si>
  <si>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</si>
  <si>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</si>
  <si>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</si>
  <si>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</si>
  <si>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</si>
  <si>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</si>
  <si>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</si>
  <si>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</si>
  <si>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</si>
  <si>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</si>
  <si>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</si>
  <si>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</si>
  <si>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</si>
  <si>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</si>
  <si>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</si>
  <si>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</si>
  <si>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</si>
  <si>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</si>
  <si>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</si>
  <si>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</si>
  <si>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</si>
  <si>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</si>
  <si>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</si>
  <si>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</si>
  <si>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</si>
  <si>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</si>
  <si>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</si>
  <si>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</si>
  <si>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</si>
  <si>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</si>
  <si>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</si>
  <si>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</si>
  <si>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</si>
  <si>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</si>
  <si>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</si>
  <si>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</si>
  <si>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</si>
  <si>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</si>
  <si>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</si>
  <si>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</si>
  <si>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</si>
  <si>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</si>
  <si>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</si>
  <si>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</si>
  <si>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</si>
  <si>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</si>
  <si>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</si>
  <si>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</si>
  <si>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</si>
  <si>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</si>
  <si>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</si>
  <si>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</si>
  <si>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</si>
  <si>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</si>
  <si>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</si>
  <si>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</si>
  <si>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</si>
  <si>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</si>
  <si>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</si>
  <si>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</si>
  <si>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</si>
  <si>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</si>
  <si>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</si>
  <si>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</si>
  <si>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</si>
  <si>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</si>
  <si>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</si>
  <si>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</si>
  <si>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</si>
  <si>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</si>
  <si>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</si>
  <si>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</si>
  <si>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</si>
  <si>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</si>
  <si>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</si>
  <si>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</si>
  <si>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</si>
  <si>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</si>
  <si>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</si>
  <si>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</si>
  <si>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</si>
  <si>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</si>
  <si>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</si>
  <si>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</si>
  <si>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</si>
  <si>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</si>
  <si>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</si>
  <si>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</si>
  <si>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</si>
  <si>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</si>
  <si>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</si>
  <si>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</si>
  <si>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</si>
  <si>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</si>
  <si>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</si>
  <si>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</si>
  <si>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</si>
  <si>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</si>
  <si>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</si>
  <si>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</si>
  <si>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</si>
  <si>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</si>
  <si>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</si>
  <si>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</si>
  <si>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</si>
  <si>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</si>
  <si>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</si>
  <si>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</si>
  <si>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</si>
  <si>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</si>
  <si>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</si>
  <si>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</si>
  <si>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</si>
  <si>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</si>
  <si>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</si>
  <si>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</si>
  <si>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</si>
  <si>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</si>
  <si>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</si>
  <si>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</si>
  <si>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</si>
  <si>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</si>
  <si>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</si>
  <si>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</si>
  <si>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</si>
  <si>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</si>
  <si>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</si>
  <si>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</si>
  <si>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</si>
  <si>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</si>
  <si>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</si>
  <si>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</si>
  <si>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</si>
  <si>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</si>
  <si>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</si>
  <si>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</si>
  <si>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</si>
  <si>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</si>
  <si>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</si>
  <si>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</si>
  <si>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</si>
  <si>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</si>
  <si>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</si>
  <si>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</si>
  <si>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</si>
  <si>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</si>
  <si>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</si>
  <si>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</si>
  <si>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</si>
  <si>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</si>
  <si>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</si>
  <si>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</si>
  <si>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</si>
  <si>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</si>
  <si>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</si>
  <si>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</si>
  <si>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</si>
  <si>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</si>
  <si>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</si>
  <si>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</si>
  <si>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</si>
  <si>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</si>
  <si>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</si>
  <si>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</si>
  <si>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</si>
  <si>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</si>
  <si>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</si>
  <si>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</si>
  <si>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</si>
  <si>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</si>
  <si>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</si>
  <si>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</si>
  <si>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</si>
  <si>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</si>
  <si>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</si>
  <si>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</si>
  <si>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</si>
  <si>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</si>
  <si>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</si>
  <si>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</si>
  <si>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</si>
  <si>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</si>
  <si>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</si>
  <si>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</si>
  <si>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</si>
  <si>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</si>
  <si>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</si>
  <si>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</si>
  <si>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</si>
  <si>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</si>
  <si>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</si>
  <si>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</si>
  <si>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</si>
  <si>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</si>
  <si>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</si>
  <si>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</si>
  <si>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</si>
  <si>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</si>
  <si>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</si>
  <si>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</si>
  <si>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</si>
  <si>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</si>
  <si>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</si>
  <si>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</si>
  <si>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</si>
  <si>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</si>
  <si>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</si>
  <si>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</si>
  <si>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</si>
  <si>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</si>
  <si>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</si>
  <si>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</si>
  <si>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</si>
  <si>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</si>
  <si>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</si>
  <si>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</si>
  <si>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</si>
  <si>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</si>
  <si>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</si>
  <si>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</si>
  <si>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</si>
  <si>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</si>
  <si>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</si>
  <si>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</si>
  <si>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</si>
  <si>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</si>
  <si>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</si>
  <si>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</si>
  <si>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</si>
  <si>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</si>
  <si>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</si>
  <si>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</si>
  <si>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</si>
  <si>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</si>
  <si>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</si>
  <si>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</si>
  <si>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</si>
  <si>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</si>
  <si>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</si>
  <si>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</si>
  <si>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</si>
  <si>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</si>
  <si>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</si>
  <si>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</si>
  <si>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</si>
  <si>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</si>
  <si>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</si>
  <si>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</si>
  <si>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</si>
  <si>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</si>
  <si>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</si>
  <si>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</si>
  <si>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</si>
  <si>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</si>
  <si>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</si>
  <si>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</si>
  <si>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</si>
  <si>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</si>
  <si>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</si>
  <si>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</si>
  <si>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</si>
  <si>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</si>
  <si>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</si>
  <si>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</si>
  <si>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</si>
  <si>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</si>
  <si>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</si>
  <si>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</si>
  <si>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</si>
  <si>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</si>
  <si>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</si>
  <si>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</si>
  <si>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</si>
  <si>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</si>
  <si>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</si>
  <si>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</si>
  <si>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</si>
  <si>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</si>
  <si>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</si>
  <si>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</si>
  <si>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</si>
  <si>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</si>
  <si>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</si>
  <si>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</si>
  <si>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</si>
  <si>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</si>
  <si>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</si>
  <si>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</si>
  <si>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</si>
  <si>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</si>
  <si>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</si>
  <si>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</si>
  <si>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</si>
  <si>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</si>
  <si>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</si>
  <si>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</si>
  <si>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</si>
  <si>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</si>
  <si>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</si>
  <si>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</si>
  <si>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</si>
  <si>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</si>
  <si>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</si>
  <si>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</si>
  <si>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</si>
  <si>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</si>
  <si>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</si>
  <si>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</si>
  <si>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</si>
  <si>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</si>
  <si>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</si>
  <si>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</si>
  <si>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</si>
  <si>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</si>
  <si>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</si>
  <si>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</si>
  <si>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</si>
  <si>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</si>
  <si>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</si>
  <si>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</si>
  <si>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</si>
  <si>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</si>
  <si>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</si>
  <si>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</si>
  <si>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</si>
  <si>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</si>
  <si>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</si>
  <si>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</si>
  <si>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</si>
  <si>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</si>
  <si>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</si>
  <si>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</si>
  <si>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</si>
  <si>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</si>
  <si>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</si>
  <si>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</si>
  <si>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</si>
  <si>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</si>
  <si>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</si>
  <si>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</si>
  <si>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</si>
  <si>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</si>
  <si>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</si>
  <si>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</si>
  <si>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</si>
  <si>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</si>
  <si>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</si>
  <si>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</si>
  <si>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</si>
  <si>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</si>
  <si>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</si>
  <si>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</si>
  <si>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</si>
  <si>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</si>
  <si>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</si>
  <si>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</si>
  <si>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</si>
  <si>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</si>
  <si>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</si>
  <si>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</si>
  <si>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</si>
  <si>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</si>
  <si>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</si>
  <si>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</si>
  <si>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</si>
  <si>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</si>
  <si>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</si>
  <si>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</si>
  <si>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</si>
  <si>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</si>
  <si>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</si>
  <si>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</si>
  <si>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</si>
  <si>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</si>
  <si>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</si>
  <si>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</si>
  <si>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</si>
  <si>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</si>
  <si>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</si>
  <si>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</si>
  <si>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</si>
  <si>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</si>
  <si>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</si>
  <si>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</si>
  <si>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</si>
  <si>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</si>
  <si>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</si>
  <si>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</si>
  <si>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</si>
  <si>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</si>
  <si>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</si>
  <si>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</si>
  <si>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</si>
  <si>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</si>
  <si>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</si>
  <si>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</si>
  <si>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</si>
  <si>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</si>
  <si>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</si>
  <si>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</si>
  <si>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</si>
  <si>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</si>
  <si>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</si>
  <si>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</si>
  <si>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</si>
  <si>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</si>
  <si>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</si>
  <si>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</si>
  <si>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</si>
  <si>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</si>
  <si>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</si>
  <si>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</si>
  <si>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</si>
  <si>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</si>
  <si>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</si>
  <si>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</si>
  <si>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</si>
  <si>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</si>
  <si>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</si>
  <si>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</si>
  <si>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</si>
  <si>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</si>
  <si>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</si>
  <si>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</si>
  <si>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</si>
  <si>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</si>
  <si>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</si>
  <si>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</si>
  <si>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</si>
  <si>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</si>
  <si>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</si>
  <si>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</si>
  <si>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</si>
  <si>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</si>
  <si>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</si>
  <si>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</si>
  <si>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</si>
  <si>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</si>
  <si>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</si>
  <si>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</si>
  <si>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</si>
  <si>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</si>
  <si>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</si>
  <si>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</si>
  <si>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</si>
  <si>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</si>
  <si>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</si>
  <si>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</si>
  <si>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</si>
  <si>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</si>
  <si>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</si>
  <si>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</si>
  <si>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</si>
  <si>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</si>
  <si>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</si>
  <si>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</si>
  <si>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</si>
  <si>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</si>
  <si>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</si>
  <si>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</si>
  <si>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</si>
  <si>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</si>
  <si>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</si>
  <si>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</si>
  <si>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</si>
  <si>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</si>
  <si>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</si>
  <si>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</si>
  <si>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</si>
  <si>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</si>
  <si>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</si>
  <si>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</si>
  <si>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</si>
  <si>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</si>
  <si>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</si>
  <si>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</si>
  <si>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</si>
  <si>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</si>
  <si>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</si>
  <si>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</si>
  <si>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</si>
  <si>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</si>
  <si>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</si>
  <si>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</si>
  <si>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</si>
  <si>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</si>
  <si>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</si>
  <si>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</si>
  <si>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</si>
  <si>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</si>
  <si>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</si>
  <si>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</si>
  <si>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</si>
  <si>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</si>
  <si>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</si>
  <si>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</si>
  <si>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</si>
  <si>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</si>
  <si>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</si>
  <si>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</si>
  <si>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</si>
  <si>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</si>
  <si>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</si>
  <si>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</si>
  <si>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</si>
  <si>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</si>
  <si>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</si>
  <si>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</si>
  <si>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</si>
  <si>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</si>
  <si>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</si>
  <si>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</si>
  <si>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</si>
  <si>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</si>
  <si>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</si>
  <si>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</si>
  <si>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</si>
  <si>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</si>
  <si>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</si>
  <si>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</si>
  <si>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</si>
  <si>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</si>
  <si>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</si>
  <si>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</si>
  <si>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</si>
  <si>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</si>
  <si>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</si>
  <si>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</si>
  <si>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</si>
  <si>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</si>
  <si>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</si>
  <si>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</si>
  <si>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</si>
  <si>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</si>
  <si>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</si>
  <si>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</si>
  <si>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</si>
  <si>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</si>
  <si>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</si>
  <si>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</si>
  <si>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</si>
  <si>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</si>
  <si>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</si>
  <si>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</si>
  <si>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</si>
  <si>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</si>
  <si>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</si>
  <si>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</si>
  <si>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</si>
  <si>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</si>
  <si>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</si>
  <si>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</si>
  <si>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</si>
  <si>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</si>
  <si>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</si>
  <si>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</si>
  <si>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</si>
  <si>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</si>
  <si>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</si>
  <si>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</si>
  <si>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</si>
  <si>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</si>
  <si>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</si>
  <si>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</si>
  <si>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</si>
  <si>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</si>
  <si>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</si>
  <si>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</si>
  <si>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</si>
  <si>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</si>
  <si>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</si>
  <si>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</si>
  <si>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</si>
  <si>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</si>
  <si>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</si>
  <si>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</si>
  <si>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</si>
  <si>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</si>
  <si>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</si>
  <si>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</si>
  <si>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</si>
  <si>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</si>
  <si>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</si>
  <si>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</si>
  <si>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</si>
  <si>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</si>
  <si>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</si>
  <si>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</si>
  <si>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</si>
  <si>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</si>
  <si>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</si>
  <si>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</si>
  <si>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</si>
  <si>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</si>
  <si>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</si>
  <si>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</si>
  <si>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</si>
  <si>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</si>
  <si>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</si>
  <si>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</si>
  <si>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</si>
  <si>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</si>
  <si>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</si>
  <si>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</si>
  <si>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</si>
  <si>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</si>
  <si>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</si>
  <si>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</si>
  <si>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</si>
  <si>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</si>
  <si>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</si>
  <si>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</si>
  <si>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</si>
  <si>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</si>
  <si>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</si>
  <si>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</si>
  <si>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</si>
  <si>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</si>
  <si>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</si>
  <si>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</si>
  <si>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</si>
  <si>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</si>
  <si>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</si>
  <si>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</si>
  <si>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</si>
  <si>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</si>
  <si>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</si>
  <si>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</si>
  <si>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</si>
  <si>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</si>
  <si>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</si>
  <si>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</si>
  <si>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</si>
  <si>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</si>
  <si>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</si>
  <si>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</si>
  <si>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PCM-20251112-00000416</t>
  </si>
  <si>
    <t>Critical</t>
  </si>
  <si>
    <t xml:space="preserve">team on way need 150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</si>
  <si>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</si>
  <si>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</si>
  <si>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</si>
  <si>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</si>
  <si>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</si>
  <si>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</si>
  <si>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</si>
  <si>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</si>
  <si>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</si>
  <si>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</si>
  <si>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</si>
  <si>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</si>
  <si>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</si>
  <si>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</si>
  <si>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</si>
  <si>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</si>
  <si>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</si>
  <si>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</si>
  <si>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</si>
  <si>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</si>
  <si>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</si>
  <si>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</si>
  <si>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</si>
  <si>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</si>
  <si>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</si>
  <si>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</si>
  <si>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</si>
  <si>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</si>
  <si>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</si>
  <si>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</si>
  <si>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</si>
  <si>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</si>
  <si>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</si>
  <si>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</si>
  <si>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</si>
  <si>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</si>
  <si>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</si>
  <si>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</si>
  <si>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</si>
  <si>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</si>
  <si>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</si>
  <si>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</si>
  <si>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</si>
  <si>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</si>
  <si>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</si>
  <si>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</si>
  <si>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</si>
  <si>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</si>
  <si>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</si>
  <si>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</si>
  <si>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</si>
  <si>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</si>
  <si>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</si>
  <si>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</si>
  <si>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</si>
  <si>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</si>
  <si>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</si>
  <si>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</si>
  <si>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</si>
  <si>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</si>
  <si>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</si>
  <si>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</si>
  <si>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</si>
  <si>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</si>
  <si>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</si>
  <si>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</si>
  <si>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</si>
  <si>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</si>
  <si>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</si>
  <si>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</si>
  <si>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</si>
  <si>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</si>
  <si>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</si>
  <si>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</si>
  <si>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</si>
  <si>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</si>
  <si>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</si>
  <si>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</si>
  <si>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</si>
  <si>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</si>
  <si>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</si>
  <si>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</si>
  <si>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</si>
  <si>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PCM-20251112-00000314</t>
  </si>
  <si>
    <t>nob0112</t>
  </si>
  <si>
    <t>was access night issue as located at USF area/ team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</si>
  <si>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</si>
  <si>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</si>
  <si>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</si>
  <si>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</si>
  <si>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</si>
  <si>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</si>
  <si>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</si>
  <si>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</si>
  <si>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</si>
  <si>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</si>
  <si>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PCM-20251112-00000370</t>
  </si>
  <si>
    <t xml:space="preserve">EM team moved ETA: 40 min </t>
  </si>
  <si>
    <t>PCM-20251111-00001857</t>
  </si>
  <si>
    <t>ETA 150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</si>
</sst>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D16" sqref="D1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310.25946504629246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13977</v>
      </c>
      <c r="E3" s="110" t="s">
        <v>39024</v>
      </c>
      <c r="F3" s="111">
        <v>45973.203483796293</v>
      </c>
      <c r="G3" s="112">
        <f t="shared" ref="G3:G31" ca="1" si="0">IFERROR(NOW()-F3,"")</f>
        <v>4.4071759257349186E-3</v>
      </c>
      <c r="H3" s="155">
        <v>45973.192337962966</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45973.207890972219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45973.207890972219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45973.207890972219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45973.207890972219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45973.207890972219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45973.207890972219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45973.207890972219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45973.207890972219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45973.207890972219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45973.207890972219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45973.207890972219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45973.207890972219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45973.207890972219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45973.207890972219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45973.207890972219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45973.207890972219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45973.207890972219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45973.207890972219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45973.207890972219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45973.207890972219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45973.207890972219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45973.207890972219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45973.207890972219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45973.207890972219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45973.207890972219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45973.207890972219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45973.207890972219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45973.207890972219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ref="G32:G63" ca="1" si="1">IFERROR(NOW()-F32,"")</f>
        <v>45973.207890972219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45973.207890972219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45973.207890972219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45973.207890972219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45973.207890972219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45973.207890972219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45973.207890972219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45973.207890972219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45973.207890972219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45973.207890972219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45973.207890972219</v>
      </c>
      <c r="H42" s="111"/>
      <c r="I42" s="109" t="str">
        <f>IFERROR(VLOOKUP(D42,DB!A:F,6,0),"")</f>
        <v/>
      </c>
      <c r="J42" s="109" t="str">
        <f>IFERROR(VLOOKUP(D42,DB!A:G,7,0),"")</f>
        <v/>
      </c>
      <c r="K42" s="113"/>
      <c r="L42" s="114" t="str">
        <f>IFERROR(VLOOKUP(D42,DB!A:I,9,0),"")</f>
        <v/>
      </c>
    </row>
    <row r="43" spans="1:12" ht="15" customHeight="1">
      <c r="A43" s="117"/>
      <c r="B43" s="118" t="str">
        <f>IFERROR(VLOOKUP(D43,DB!A:K,11,0),"")</f>
        <v/>
      </c>
      <c r="C43" s="118"/>
      <c r="D43" s="118"/>
      <c r="E43" s="119"/>
      <c r="F43" s="120"/>
      <c r="G43" s="121">
        <f t="shared" ca="1" si="1"/>
        <v>45973.207890972219</v>
      </c>
      <c r="H43" s="120"/>
      <c r="I43" s="118" t="str">
        <f>IFERROR(VLOOKUP(D43,DB!A:F,6,0),"")</f>
        <v/>
      </c>
      <c r="J43" s="118" t="str">
        <f>IFERROR(VLOOKUP(D43,DB!A:G,7,0),"")</f>
        <v/>
      </c>
      <c r="K43" s="122"/>
      <c r="L43" s="123" t="str">
        <f>IFERROR(VLOOKUP(D43,DB!A:I,9,0),"")</f>
        <v/>
      </c>
    </row>
  </sheetData>
  <customSheetViews>
    <customSheetView guid="{F6042A99-DD27-4453-835D-0834D95730CC}" filter="1" showAutoFilter="1">
      <pageMargins left="0" right="0" top="0" bottom="0" header="0" footer="0"/>
      <autoFilter ref="B1:M1" xr:uid="{257641F6-5F43-4A2C-8BC4-34104A7C8A32}"/>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148.20805300925713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45973.207890972219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45973.207890972219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45973.207890972219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45973.207890972219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45973.207890972219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45973.207890972219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45973.207890972219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45973.207890972219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45973.207890972219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45973.207890972219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45973.207890972219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45973.207890972219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45973.207890972219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45973.207890972219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45973.207890972219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45973.207890972219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45973.207890972219</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45973.207891087965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45973.207891087965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45973.207891087965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45973.207891087965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45973.207891087965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45973.207891087965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45973.207891087965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45973.207891087965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45973.207891087965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45973.207891087965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45973.207891087965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45973.207891087965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45973.207891087965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45973.207891087965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45973.207891087965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45973.207891087965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45973.207891087965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45973.207891087965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45973.207891087965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45973.207891087965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45973.207891087965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45973.207891087965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45973.207891087965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45973.207891087965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45973.207891087965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45973.207891087965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45973.207891087965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45973.207891087965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45973.207891087965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45973.207891087965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45973.207891087965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45973.207891087965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45973.207891087965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45973.207891087965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45973.207891087965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45973.207891087965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45973.207891087965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45973.207891087965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45973.207891087965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45973.207891087965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45973.207891087965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45973.207891087965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45973.207891087965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45973.207891087965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45973.207891087965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45973.207891087965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45973.207891087965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45973.207891087965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45973.207891087965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45973.207891087965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45973.207891087965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45973.207891087965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45973.207891087965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45973.207891087965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45973.207891087965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45973.207891087965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45973.207891087965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45973.207891087965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45973.207891087965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45973.207891087965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45973.207891087965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45973.207891087965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45973.207891087965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45973.207891087965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45973.207891087965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45973.207891087965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45973.207891087965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45973.207891087965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45973.207891087965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45973.207891087965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45973.207891087965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45973.207891087965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45973.207891087965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45973.207891087965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45973.207891087965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45973.207891087965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45973.207891087965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45973.207891087965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45973.207891087965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45973.207891087965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45973.207891087965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45973.207891087965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45973.207891087965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45973.207891087965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45973.207891087965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45973.207891087965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45973.207891087965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45973.207891087965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45973.207891087965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45973.207891087965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45973.207891087965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45973.207891087965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45973.207891087965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45973.207891087965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45973.207891087965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45973.207891087965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45973.207891087965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45973.207891087965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45973.207891087965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45973.207891087965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45973.207891087965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45973.207891087965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45973.207891087965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45973.207891087965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45973.207891087965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45973.207891087965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45973.207891087965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45973.207891087965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45973.207891087965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45973.207891087965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45973.207891087965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45973.207891087965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45973.207891087965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45973.207891087965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45973.207891087965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45973.207891087965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45973.207891087965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45973.207891087965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45973.207891087965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45973.207891087965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45973.207891087965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45973.207891087965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45973.207891087965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45973.207891087965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45973.207891087965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45973.207891087965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45973.207891087965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45973.207891087965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45973.207891087965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45973.207891087965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45973.207891087965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45973.207891087965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45973.207891087965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45973.207891087965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45973.207891087965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45973.207891087965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45973.207891087965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45973.207891087965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45973.207891087965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45973.207891087965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45973.207891087965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45973.207891087965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45973.207891087965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45973.207891087965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45973.207891087965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45973.207891087965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45973.207891087965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45973.207891087965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45973.207891087965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45973.207891087965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45973.207891087965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45973.207891087965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45973.207891087965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45973.207891087965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45973.207891087965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45973.207891087965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45973.207891087965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45973.207891087965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45973.207891087965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45973.207891087965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45973.207891087965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45973.207891087965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45973.207891087965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45973.207891087965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45973.207891087965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45973.207891087965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45973.207891087965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45973.207891087965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45973.207891087965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45973.207891087965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45973.207891087965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45973.207891087965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45973.207891087965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45973.207891087965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45973.207891087965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45973.207891087965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45973.207891087965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45973.207891087965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45973.207891087965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45973.207891087965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45973.207891087965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45973.207891087965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45973.207891087965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45973.207891087965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45973.207891087965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45973.207891087965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45973.207891087965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45973.207891087965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45973.207891087965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45973.207891087965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45973.207891087965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45973.207891087965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45973.207891087965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45973.207891087965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45973.207891087965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45973.207891087965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45973.207891087965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45973.207891087965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45973.207891087965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45973.207891087965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45973.207891087965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45973.207891087965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45973.207891087965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45973.207891087965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45973.207891087965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45973.207891087965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45973.207891087965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45973.207891087965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45973.207891087965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45973.207891087965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45973.207891087965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45973.207891087965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45973.207891087965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45973.207891087965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45973.207891087965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45973.207891087965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45973.207891087965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45973.207891087965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45973.207891087965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45973.207891087965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45973.207891087965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45973.207891087965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45973.207891087965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45973.207891087965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45973.207891087965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45973.207891087965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45973.207891087965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45973.207891087965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45973.207891087965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45973.207891087965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45973.207891087965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45973.207891087965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45973.207891087965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45973.207891087965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45973.207891087965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45973.207891087965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45973.207891087965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45973.207891087965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45973.207891087965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45973.207891087965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45973.207891087965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45973.207891087965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45973.207891087965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45973.207891087965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45973.207891087965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45973.207891087965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45973.207891087965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45973.207891087965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45973.207891087965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45973.207891087965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45973.207891087965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45973.207891087965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45973.207891087965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45973.207891087965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45973.207891087965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45973.207891087965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45973.207891087965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45973.207891087965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45973.207891087965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45973.207891087965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45973.207891087965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45973.207891087965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45973.207891087965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45973.207891087965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45973.207891087965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45973.207891087965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45973.207891087965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45973.207891087965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45973.207891087965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45973.207891087965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45973.207891087965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45973.207891087965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45973.207891087965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45973.207891087965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45973.207891087965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45973.207891087965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45973.207891087965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45973.207891087965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45973.207891087965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45973.207891087965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45973.207891087965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45973.207891087965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45973.207891087965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45973.207891087965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45973.207891087965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45973.207891087965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45973.207891087965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45973.207891087965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45973.207891087965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45973.207891087965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45973.207891087965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45973.207891087965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45973.207891087965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45973.207891087965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45973.207891087965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45973.207891087965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45973.207891087965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45973.207891087965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45973.207891087965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45973.207891087965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45973.207891087965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45973.207891087965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45973.207891087965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45973.207891087965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45973.207891087965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45973.207891087965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45973.207891087965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45973.207891087965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45973.207891087965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45973.207891087965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45973.207891087965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45973.207891087965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45973.207891087965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45973.207891087965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45973.207891087965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45973.207891087965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45973.207891087965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45973.207891087965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45973.207891087965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45973.207891087965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45973.207891087965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45973.207891087965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45973.207891087965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45973.207891087965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45973.207891087965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45973.207891087965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45973.207891087965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45973.207891087965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45973.207891087965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45973.207891087965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45973.207891087965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45973.207891087965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45973.207891087965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45973.207891087965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45973.207891087965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45973.207891087965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45973.207891087965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45973.207891087965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45973.207891087965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45973.207891087965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45973.207891087965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45973.207891087965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45973.207891087965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45973.207891087965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45973.207891087965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45973.207891087965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45973.207891087965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45973.207891087965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45973.207891087965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45973.207891087965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45973.207891087965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45973.207891087965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45973.207891087965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45973.207891087965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45973.207891087965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45973.207891087965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45973.207891087965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45973.207891087965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45973.207891087965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45973.207891087965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45973.207891087965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45973.207891087965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45973.207891087965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45973.207891087965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45973.207891087965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45973.207891087965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45973.207891087965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45973.207891087965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45973.207891087965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45973.207891087965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45973.207891087965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45973.207891087965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45973.207891087965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45973.207891087965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45973.207891087965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45973.207891087965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45973.207891087965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45973.207891087965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45973.207891087965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45973.207891087965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45973.207891087965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45973.207891087965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45973.207891087965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45973.207891087965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45973.207891087965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45973.207891087965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45973.207891087965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45973.207891087965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45973.207891087965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45973.207891087965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45973.207891087965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45973.207891087965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45973.207891087965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45973.207891087965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45973.207891087965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45973.207891087965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45973.207891087965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45973.207891087965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45973.207891087965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45973.207891087965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45973.207891087965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45973.207891087965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45973.207891087965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45973.207891087965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45973.207891087965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45973.207891087965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45973.207891087965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45973.207891087965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45973.207891087965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45973.207891087965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45973.207891087965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45973.207891087965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45973.207891087965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45973.207891087965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45973.207891087965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45973.207891087965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45973.207891087965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45973.207891087965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45973.207891087965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45973.207891087965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45973.207891087965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45973.207891087965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45973.207891087965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45973.207891087965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45973.207891087965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45973.207891087965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45973.207891087965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45973.207891087965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45973.207891087965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45973.207891087965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45973.207891087965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45973.207891087965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45973.207891087965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45973.207891087965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45973.207891087965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45973.207891087965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45973.207891087965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45973.207891087965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45973.207891087965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45973.207891087965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45973.207891087965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45973.207891087965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45973.207891087965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45973.207891087965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45973.207891087965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45973.207891087965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45973.207891087965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45973.207891087965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45973.207891087965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45973.207891087965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45973.207891087965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45973.207891087965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45973.207891087965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45973.207891087965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45973.207891087965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45973.207891087965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45973.207891087965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45973.207891087965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45973.207891087965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45973.207891087965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45973.207891087965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45973.207891087965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45973.207891087965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45973.207891087965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45973.207891087965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45973.207891087965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45973.207891087965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45973.207891087965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45973.207891087965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45973.207891087965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45973.207891087965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45973.207891087965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45973.207891087965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45973.207891087965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45973.207891087965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45973.207891087965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45973.207891087965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45973.207891087965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45973.207891087965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45973.207891087965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45973.207891087965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45973.207891087965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45973.207891087965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45973.207891087965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45973.207891087965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45973.207891087965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45973.207891087965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45973.207891087965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45973.207891087965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45973.207891087965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45973.207891087965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45973.207891087965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45973.207891087965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45973.207891087965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45973.207891087965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45973.207891087965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45973.207891087965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45973.207891087965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45973.207891087965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45973.207891087965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45973.207891087965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45973.207891087965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45973.207891087965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45973.207891087965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45973.207891087965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45973.207891087965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45973.207891087965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45973.207891087965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45973.207891087965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45973.207891087965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45973.207891087965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45973.207891087965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45973.207891087965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45973.207891087965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45973.207891087965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45973.207891087965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45973.207891087965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45973.207891087965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45973.207891087965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45973.207891087965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45973.207891087965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45973.207891087965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45973.207891087965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45973.207891087965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45973.207891087965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45973.207891087965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45973.207891087965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45973.207891087965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45973.207891087965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45973.207891087965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45973.207891087965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45973.207891087965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45973.207891087965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45973.207891087965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45973.207891087965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45973.207891087965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45973.207891087965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45973.207891087965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45973.207891087965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45973.207891087965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45973.207891087965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45973.207891087965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45973.207891087965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45973.207891087965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45973.207891087965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45973.207891087965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45973.207891087965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45973.207891087965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45973.207891087965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45973.207891087965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45973.207891087965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45973.207891087965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45973.207891087965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45973.207891087965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45973.207891087965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45973.207891087965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45973.207891087965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45973.207891087965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45973.207891087965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45973.207891087965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45973.207891087965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45973.207891087965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45973.207891087965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45973.207891087965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45973.207891087965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45973.207891087965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45973.207891087965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45973.207891087965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45973.207891087965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45973.207891087965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45973.207891087965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45973.207891087965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45973.207891087965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45973.207891087965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45973.207891087965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45973.207891087965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45973.207891087965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45973.207891087965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45973.207891087965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45973.207891087965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45973.207891087965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45973.207891087965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45973.207891087965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45973.207891087965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45973.207891087965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45973.207891087965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45973.207891087965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45973.207891087965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45973.207891087965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45973.207891087965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45973.207891087965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45973.207891087965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45973.207891087965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45973.207891087965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45973.207891087965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45973.207891087965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45973.207891087965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45973.207891087965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45973.207891087965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45973.207891087965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45973.207891087965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45973.207891087965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45973.207891087965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45973.207891087965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45973.207891087965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45973.207891087965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45973.207891087965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45973.207891087965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45973.207891087965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45973.207891087965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45973.207891087965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45973.207891087965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45973.207891087965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45973.207891087965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45973.207891087965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45973.207891087965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45973.207891087965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45973.207891087965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45973.207891087965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45973.207891087965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45973.207891087965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45973.207891087965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45973.207891087965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45973.207891087965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45973.207891087965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45973.207891087965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45973.207891087965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45973.207891087965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45973.207891087965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45973.207891087965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45973.207891087965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45973.207891087965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45973.207891087965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45973.207891087965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45973.207891087965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45973.207891087965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45973.207891087965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45973.207891087965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45973.207891087965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45973.207891087965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45973.207891087965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45973.207891087965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45973.207891087965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45973.207891087965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45973.207891087965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45973.207891087965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45973.207891087965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45973.207891087965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45973.207891087965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45973.207891087965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45973.207891087965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45973.207891087965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45973.207891087965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45973.207891087965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45973.207891087965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45973.207891087965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45973.207891087965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45973.207891087965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45973.207891087965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45973.207891087965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45973.207891087965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45973.207891087965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45973.207891087965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45973.207891087965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45973.207891087965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45973.207891087965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45973.207891087965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45973.207891087965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45973.207891087965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45973.207891087965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45973.207891087965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45973.207891087965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45973.207891087965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45973.207891087965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45973.207891087965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45973.207891087965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45973.207891087965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45973.207891087965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45973.207891087965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45973.207891087965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45973.207891087965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45973.207891087965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45973.207891087965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45973.207891087965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45973.207891087965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45973.207891087965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45973.207891087965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45973.207891087965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45973.207891087965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45973.207891087965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45973.207891087965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45973.207891087965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45973.207891087965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45973.207891087965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45973.207891087965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45973.207891087965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45973.207891087965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45973.207891087965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45973.207891087965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45973.207891087965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45973.207891087965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45973.207891087965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45973.207891087965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45973.207891087965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45973.207891087965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45973.207891087965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45973.207891087965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45973.207891087965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45973.207891087965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45973.207891087965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45973.207891087965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45973.207891087965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45973.207891087965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45973.207891087965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45973.207891087965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45973.207891087965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45973.207891087965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45973.207891087965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45973.207891087965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45973.207891087965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45973.207891087965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45973.207891087965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45973.207891087965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45973.207891087965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45973.207891087965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45973.207891087965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45973.207891087965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45973.207891087965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45973.207891087965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45973.207891087965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45973.207891087965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45973.207891087965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45973.207891087965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45973.207891087965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45973.207891087965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45973.207891087965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45973.207891087965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45973.207891087965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45973.207891087965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45973.207891087965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45973.207891087965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45973.207891087965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45973.207891087965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45973.207891087965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45973.207891087965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45973.207891087965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45973.207891087965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45973.207891087965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45973.207891087965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45973.207891087965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45973.207891087965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45973.207891087965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45973.207891087965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45973.207891087965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45973.207891087965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45973.207891087965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45973.207891087965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45973.207891087965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45973.207891087965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45973.207891087965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45973.207891087965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45973.207891087965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45973.207891087965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45973.207891087965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45973.207891087965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45973.207891087965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45973.207891087965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45973.207891087965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45973.207891087965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45973.207891087965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45973.207891087965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45973.207891087965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45973.207891087965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45973.207891087965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45973.207891087965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45973.207891087965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45973.207891087965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45973.207891087965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45973.207891087965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45973.207891087965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45973.207891087965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45973.207891087965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45973.207891087965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45973.207891087965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45973.207891087965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45973.207891087965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45973.207891087965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45973.207891087965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45973.207891087965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45973.207891087965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45973.207891087965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45973.207891087965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45973.207891087965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45973.207891087965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45973.207891087965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45973.207891087965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45973.207891087965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45973.207891087965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45973.207891087965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45973.207891087965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45973.207891087965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45973.207891087965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45973.207891087965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45973.207891087965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45973.207891087965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45973.207891087965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45973.207891087965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45973.207891087965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45973.207891087965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45973.207891087965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45973.207891087965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45973.207891087965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45973.207891087965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45973.207891087965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45973.207891087965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45973.207891087965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45973.207891087965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45973.207891087965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45973.207891087965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45973.207891087965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45973.207891087965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45973.207891087965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45973.207891087965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45973.207891087965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45973.207891087965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45973.207891087965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45973.207891087965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45973.207891087965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45973.207891087965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45973.207891087965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45973.207891087965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45973.207891087965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45973.207891087965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45973.207891087965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45973.207891087965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45973.207891087965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45973.207891087965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45973.207891087965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45973.207891087965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45973.207891087965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45973.207891087965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45973.207891087965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45973.207891087965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45973.207891087965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45973.207891087965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45973.207891087965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45973.207891087965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45973.207891087965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45973.207891087965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45973.207891087965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45973.207891087965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45973.207891087965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45973.207891087965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45973.207891087965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45973.207891087965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45973.207891087965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45973.207891087965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45973.207891087965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45973.207891087965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45973.207891087965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45973.207891087965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45973.207891087965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45973.207891087965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45973.207891087965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45973.207891087965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45973.207891087965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45973.207891087965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45973.207891087965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45973.207891087965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45973.207891087965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45973.207891087965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45973.207891087965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45973.207891087965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45973.207891087965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45973.207891087965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45973.207891087965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45973.207891087965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45973.207891087965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45973.207891087965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45973.207891087965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45973.207891087965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45973.207891087965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45973.207891087965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45973.207891087965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45973.207891087965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45973.207891087965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45973.207891087965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45973.207891087965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45973.207891087965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45973.207891087965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45973.207891087965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45973.207891087965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45973.207891087965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45973.207891087965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45973.207891087965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45973.207891087965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45973.207891087965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45973.207891087965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45973.207891087965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45973.207891087965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45973.207891087965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45973.207891087965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45973.207891087965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45973.207891087965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45973.207891087965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45973.207891087965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45973.207891087965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45973.207891087965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45973.207891087965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45973.207891087965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45973.207891087965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45973.207891087965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45973.207891087965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45973.207891087965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45973.207891087965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45973.207891087965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45973.207891087965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45973.207891087965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45973.207891087965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45973.207891087965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45973.207891087965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45973.207891087965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45973.207891087965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45973.207891087965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45973.207891087965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45973.207891087965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45973.207891087965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45973.207891087965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45973.207891087965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45973.207891087965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45973.207891087965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45973.207891087965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45973.207891087965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45973.207891087965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45973.207891087965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45973.207891087965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45973.207891087965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45973.207891087965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45973.207891087965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45973.207891087965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45973.207891087965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45973.207891087965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45973.207891087965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45973.207891087965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45973.207891087965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45973.207891087965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45973.207891087965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45973.207891087965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45973.207891087965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45973.207891087965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45973.207891087965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45973.207891087965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45973.207891087965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45973.207891087965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45973.207891087965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45973.207891087965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45973.207891087965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45973.207891087965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45973.207891087965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45973.207891087965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45973.207891087965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45973.207891087965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45973.207891087965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45973.207891087965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45973.207891087965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45973.207891087965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45973.207891087965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45973.207891087965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45973.207891087965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45973.207891087965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45973.207891087965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45973.207891087965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45973.207891087965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45973.207891087965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45973.207891087965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45973.207891087965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45973.207891087965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45973.207891087965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45973.207891087965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45973.207891087965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45973.207891087965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45973.207891087965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45973.207891087965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45973.207891087965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45973.207891087965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45973.207891087965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45973.207891087965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45973.207891087965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45973.207891087965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45973.207891087965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45973.207891087965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45973.207891087965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45973.207891087965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45973.207891087965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45973.207891087965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45973.207891087965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45973.207891087965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45973.207891087965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45973.207891087965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45973.207891087965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45973.207891087965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45973.207891087965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45973.207891087965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45973.207891087965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45973.207891087965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45973.207891087965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45973.207891087965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45973.207891087965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45973.207891087965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45973.207891087965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45973.207891087965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45973.207891087965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45973.207891087965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45973.207891087965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45973.207891087965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45973.207891087965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45973.207891087965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45973.207891087965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45973.207891087965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45973.207891087965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45973.207891087965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45973.207891087965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45973.207891087965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45973.207891087965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45973.207891087965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45973.207891087965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45973.207891087965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45973.207891087965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45973.207891087965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45973.207891087965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45973.207891087965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45973.207891087965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45973.207891087965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45973.207891087965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45973.207891087965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45973.207891087965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45973.207891087965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45973.207891087965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45973.207891087965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45973.207891087965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45973.207891087965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45973.207891087965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45973.207891087965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45973.207891087965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45973.207891087965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45973.207891087965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45973.207891087965</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269.7271733796224</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39110</v>
      </c>
      <c r="E3" s="95" t="s">
        <v>39021</v>
      </c>
      <c r="F3" s="96">
        <v>45973.154166666667</v>
      </c>
      <c r="G3" s="97">
        <f ca="1">IFERROR(NOW()-F3,"")</f>
        <v>5.3724305551440921E-2</v>
      </c>
      <c r="H3" s="96">
        <v>45973.011620370373</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45973.207890972219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45973.207890972219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45973.207890972219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45973.207890972219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45973.207890972219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45973.207890972219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45973.207890972219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45973.207890972219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45973.207890972219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45973.207890972219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45973.207890972219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45973.207890972219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45973.207890972219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45973.207890972219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45973.207890972219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45973.207890972219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45973.207890972219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45973.207890972219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45973.207890972219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45973.207890972219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45973.207890972219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45973.207890972219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45973.207890972219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45973.207890972219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45973.207890972219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45973.207890972219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45973.207890972219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45973.207890972219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45973.207890972219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45973.207890972219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45973.207890972219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45973.207890972219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45973.207890972219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45973.207890972219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45973.207890972219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45973.207890972219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45973.207890972219</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45973.207890972219</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45973.207890972219</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45973.207890972219</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45973.207890972219</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45973.207890972219</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45973.207890972219</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45973.207890972219</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0"/>
  <sheetViews>
    <sheetView workbookViewId="0">
      <selection activeCell="K8" sqref="K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81.375830787030281</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39024</v>
      </c>
      <c r="F3" s="38">
        <v>45926.188877314817</v>
      </c>
      <c r="G3" s="116">
        <f t="shared" ref="G3" ca="1" si="0">IFERROR(NOW()-F3,"")</f>
        <v>47.019013657401956</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39024</v>
      </c>
      <c r="F4" s="125">
        <v>45948.661111111112</v>
      </c>
      <c r="G4" s="126">
        <f t="shared" ref="G4:G29" ca="1" si="1">IFERROR(NOW()-F4,"")</f>
        <v>24.546779861106188</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37372</v>
      </c>
      <c r="E6" s="124" t="s">
        <v>39021</v>
      </c>
      <c r="F6" s="125">
        <v>45972.737916666665</v>
      </c>
      <c r="G6" s="126">
        <f t="shared" ca="1" si="1"/>
        <v>0.46997430555347819</v>
      </c>
      <c r="H6" s="125">
        <v>45972.721944444442</v>
      </c>
      <c r="I6" s="124" t="str">
        <f>IFERROR(VLOOKUP(D6,DB!A:F,6,0),"")</f>
        <v>Generator-SG</v>
      </c>
      <c r="J6" s="124" t="str">
        <f>IFERROR(VLOOKUP(D6,DB!A:G,7,0),"")</f>
        <v>Vandalized</v>
      </c>
      <c r="K6" s="124" t="s">
        <v>39121</v>
      </c>
      <c r="L6" s="124" t="str">
        <f>IFERROR(VLOOKUP(D6,DB!A:I,9,0),"")</f>
        <v>Latis</v>
      </c>
    </row>
    <row r="7" spans="1:13">
      <c r="A7" s="124" t="s">
        <v>39122</v>
      </c>
      <c r="B7" s="124" t="str">
        <f>IFERROR(VLOOKUP(D7,DB!A:K,11,0),"")</f>
        <v>R5</v>
      </c>
      <c r="C7" s="124">
        <v>1</v>
      </c>
      <c r="D7" s="124" t="s">
        <v>36587</v>
      </c>
      <c r="E7" s="124" t="s">
        <v>39021</v>
      </c>
      <c r="F7" s="125">
        <v>45973.156018518515</v>
      </c>
      <c r="G7" s="126">
        <f t="shared" ca="1" si="1"/>
        <v>5.1872453703253996E-2</v>
      </c>
      <c r="H7" s="125">
        <v>45973.132407407407</v>
      </c>
      <c r="I7" s="124" t="str">
        <f>IFERROR(VLOOKUP(D7,DB!A:F,6,0),"")</f>
        <v>Generator-SG</v>
      </c>
      <c r="J7" s="124" t="str">
        <f>IFERROR(VLOOKUP(D7,DB!A:G,7,0),"")</f>
        <v>Vandalized</v>
      </c>
      <c r="K7" s="124" t="s">
        <v>39123</v>
      </c>
      <c r="L7" s="124" t="str">
        <f>IFERROR(VLOOKUP(D7,DB!A:I,9,0),"")</f>
        <v>Latis</v>
      </c>
    </row>
    <row r="8" spans="1:13">
      <c r="A8" s="124"/>
      <c r="B8" s="124" t="str">
        <f>IFERROR(VLOOKUP(D8,DB!A:K,11,0),"")</f>
        <v/>
      </c>
      <c r="C8" s="124"/>
      <c r="D8" s="124"/>
      <c r="E8" s="124"/>
      <c r="F8" s="125"/>
      <c r="G8" s="126">
        <f t="shared" ca="1" si="1"/>
        <v>45973.207890972219</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45973.207890972219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45973.207890972219</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45973.207890972219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45973.207890972219</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45973.207890972219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45973.207890972219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45973.207890972219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45973.207890972219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45973.207890972219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45973.207890972219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45973.207890972219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45973.207890972219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45973.207890972219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45973.207890972219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45973.207890972219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45973.207890972219</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45973.207890972219</v>
      </c>
      <c r="H25" s="125"/>
      <c r="I25" s="124" t="str">
        <f>IFERROR(VLOOKUP(D25,DB!A:F,6,0),"")</f>
        <v/>
      </c>
      <c r="J25" s="124" t="str">
        <f>IFERROR(VLOOKUP(D25,DB!A:G,7,0),"")</f>
        <v/>
      </c>
      <c r="K25" s="124"/>
      <c r="L25" s="124" t="str">
        <f>IFERROR(VLOOKUP(D25,DB!A:I,9,0),"")</f>
        <v/>
      </c>
    </row>
    <row r="26" spans="1:12">
      <c r="A26" s="124"/>
      <c r="B26" s="124" t="str">
        <f>IFERROR(VLOOKUP(D26,DB!A:K,11,0),"")</f>
        <v/>
      </c>
      <c r="C26" s="124"/>
      <c r="D26"/>
      <c r="E26" s="124"/>
      <c r="F26" s="124"/>
      <c r="G26" s="126">
        <f t="shared" ca="1" si="1"/>
        <v>45973.207890972219</v>
      </c>
      <c r="H26" s="125"/>
      <c r="I26" s="124" t="str">
        <f>IFERROR(VLOOKUP(D26,DB!A:F,6,0),"")</f>
        <v/>
      </c>
      <c r="J26" s="124" t="str">
        <f>IFERROR(VLOOKUP(D26,DB!A:G,7,0),"")</f>
        <v/>
      </c>
      <c r="K26" s="124"/>
      <c r="L26" s="124" t="str">
        <f>IFERROR(VLOOKUP(D26,DB!A:I,9,0),"")</f>
        <v/>
      </c>
    </row>
    <row r="27" spans="1:12">
      <c r="A27" s="124"/>
      <c r="B27" s="124" t="str">
        <f>IFERROR(VLOOKUP(D27,DB!A:K,11,0),"")</f>
        <v/>
      </c>
      <c r="C27" s="124"/>
      <c r="D27"/>
      <c r="E27" s="124"/>
      <c r="F27" s="124"/>
      <c r="G27" s="126">
        <f t="shared" ca="1" si="1"/>
        <v>45973.207890972219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45973.207890972219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45973.207890972219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ref="G30:G93" ca="1" si="2">IFERROR(NOW()-F30,"")</f>
        <v>45973.207890972219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45973.207890972219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45973.207890972219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45973.207890972219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45973.207890972219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45973.207890972219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45973.207890972219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45973.207890972219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45973.207890972219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45973.207890972219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45973.207890972219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45973.207890972219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45973.207890972219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45973.207890972219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45973.207890972219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45973.207890972219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45973.207890972219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45973.207890972219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45973.207890972219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45973.207890972219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45973.207890972219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45973.207890972219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45973.207890972219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45973.207890972219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45973.207890972219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45973.207890972219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45973.207890972219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45973.207890972219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45973.207890972219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45973.207890972219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45973.207890972219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45973.207890972219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45973.207890972219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45973.207890972219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45973.207890972219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45973.207890972219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45973.207890972219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45973.207890972219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45973.207890972219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45973.207890972219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45973.207890972219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45973.207890972219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45973.207890972219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45973.207890972219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45973.207890972219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45973.207890972219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45973.207890972219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45973.207890972219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45973.207890972219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45973.207890972219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45973.207890972219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45973.207890972219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45973.207890972219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45973.207890972219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45973.207890972219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45973.207890972219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45973.207890972219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45973.207890972219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45973.207890972219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45973.207890972219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45973.207890972219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45973.207890972219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45973.207890972219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45973.207890972219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ref="G94:G157" ca="1" si="3">IFERROR(NOW()-F94,"")</f>
        <v>45973.207890972219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45973.207890972219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45973.207890972219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45973.207890972219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45973.207890972219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45973.207890972219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45973.207890972219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45973.207890972219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45973.207890972219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45973.207890972219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45973.207890972219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45973.207890972219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45973.207890972219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45973.207890972219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45973.207890972219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45973.207890972219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45973.207890972219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45973.207890972219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45973.207890972219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45973.207890972219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45973.207890972219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45973.207890972219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45973.207890972219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45973.207890972219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45973.207890972219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45973.207890972219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45973.207890972219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45973.207890972219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45973.207890972219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45973.207890972219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45973.207890972219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45973.207890972219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45973.207890972219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45973.207890972219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45973.207890972219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45973.207890972219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45973.207890972219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45973.207890972219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45973.207890972219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45973.207890972219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45973.207890972219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45973.207890972219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45973.207890972219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45973.207890972219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45973.207890972219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45973.207890972219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45973.207890972219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45973.207890972219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45973.207890972219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45973.207890972219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45973.207890972219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45973.207890972219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45973.207890972219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45973.207890972219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45973.207890972219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45973.207890972219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45973.207890972219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45973.207890972219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45973.207890972219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45973.207890972219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45973.207890972219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45973.207890972219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45973.207890972219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45973.207890972219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ref="G158:G221" ca="1" si="4">IFERROR(NOW()-F158,"")</f>
        <v>45973.207890972219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45973.207890972219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45973.207890972219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45973.207890972219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45973.207890972219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45973.207890972219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45973.207890972219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45973.207890972219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45973.207890972219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45973.207890972219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45973.207890972219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45973.207890972219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45973.207890972219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45973.207890972219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45973.207890972219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45973.207890972219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45973.207890972219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45973.207890972219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45973.207890972219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45973.207890972219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45973.207890972219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45973.207890972219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45973.207890972219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45973.207890972219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45973.207890972219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45973.207890972219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45973.207890972219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45973.207890972219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45973.207890972219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45973.207890972219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45973.207890972219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45973.207890972219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45973.207890972219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45973.207890972219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45973.207890972219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45973.207890972219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45973.207890972219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45973.207890972219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45973.207890972219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45973.207890972219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45973.207890972219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45973.207890972219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45973.207890972219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45973.207890972219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45973.207890972219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45973.207890972219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45973.207890972219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45973.207890972219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45973.207890972219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45973.207890972219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45973.207890972219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45973.207890972219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45973.207890972219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45973.207890972219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45973.207890972219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45973.207890972219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45973.207890972219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45973.207890972219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45973.207890972219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45973.207890972219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45973.207890972219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45973.207890972219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45973.207890972219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45973.207890972219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ref="G222:G285" ca="1" si="5">IFERROR(NOW()-F222,"")</f>
        <v>45973.207890972219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45973.207890972219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45973.207890972219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45973.207890972219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45973.207890972219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45973.207890972219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45973.207890972219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45973.207890972219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45973.207890972219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45973.207890972219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45973.207890972219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45973.207890972219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45973.207890972219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45973.207890972219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45973.207890972219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45973.207890972219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45973.207890972219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45973.207890972219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45973.207890972219</v>
      </c>
      <c r="H240" s="124"/>
      <c r="I240" s="124" t="str">
        <f>IFERROR(VLOOKUP(D240,DB!A:F,6,0),"")</f>
        <v/>
      </c>
      <c r="J240" s="124" t="str">
        <f>IFERROR(VLOOKUP(D240,DB!A:G,7,0),"")</f>
        <v/>
      </c>
      <c r="K240" s="124"/>
      <c r="L240" s="124" t="str">
        <f>IFERROR(VLOOKUP(D240,DB!A:I,9,0),"")</f>
        <v/>
      </c>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39124</v>
      </c>
      <c r="B2" s="141" t="str">
        <f>IFERROR(VLOOKUP(D2,DB!A:K,11,0),"")</f>
        <v>R6</v>
      </c>
      <c r="C2" s="142">
        <v>1</v>
      </c>
      <c r="D2" s="141" t="s">
        <v>37249</v>
      </c>
      <c r="E2" s="124" t="s">
        <v>39021</v>
      </c>
      <c r="F2" s="143">
        <v>45972.832800925928</v>
      </c>
      <c r="G2" s="105">
        <f t="shared" ref="G2:G64" ca="1" si="0">IFERROR(NOW()-F2,"-")</f>
        <v>0.37509004629100673</v>
      </c>
      <c r="H2" s="143">
        <v>45972.827187499999</v>
      </c>
      <c r="I2" s="141" t="str">
        <f>IFERROR(VLOOKUP(D2,DB!A:F,6,0),"")</f>
        <v>Generator-SG</v>
      </c>
      <c r="J2" s="141" t="str">
        <f>IFERROR(VLOOKUP(D2,DB!A:G,7,0),"")</f>
        <v>Vandalized</v>
      </c>
      <c r="K2" s="144" t="s">
        <v>39125</v>
      </c>
      <c r="L2" s="145" t="str">
        <f>IFERROR(VLOOKUP(D2,DB!A:I,9,0),"")</f>
        <v>Latis</v>
      </c>
    </row>
    <row r="3" spans="1:16382" ht="31.5" customHeight="1">
      <c r="A3" s="140"/>
      <c r="B3" s="141" t="str">
        <f>IFERROR(VLOOKUP(D3,DB!A:K,11,0),"")</f>
        <v/>
      </c>
      <c r="C3" s="142"/>
      <c r="D3" s="141"/>
      <c r="E3" s="124"/>
      <c r="F3" s="143"/>
      <c r="G3" s="105">
        <f t="shared" ca="1" si="0"/>
        <v>45973.207890972219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45973.207890972219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45973.207890972219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45973.207890972219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45973.207890972219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45973.207890972219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45973.207890972219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45973.207890972219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45973.207890972219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45973.207890972219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45973.207890972219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45973.207890972219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45973.207890972219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45973.207890972219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45973.207890972219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45973.207890972219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45973.207890972219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45973.207890972219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45973.207890972219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45973.207890972219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45973.207890972219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45973.207890972219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45973.207890972219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45973.207890972219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45973.207890972219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45973.207890972219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45973.207890972219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45973.207890972219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45973.207890972219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45973.207890972219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45973.207890972219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45973.207890972219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45973.207890972219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45973.207890972219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45973.207890972219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45973.207890972219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45973.207890972219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45973.207890972219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45973.207890972219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45973.207890972219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45973.207890972219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45973.207890972219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45973.207890972219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45973.207890972219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45973.207890972219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45973.207890972219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45973.207890972219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45973.207890972219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45973.207890972219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45973.207890972219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45973.207890972219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45973.207890972219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45973.207890972219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45973.207890972219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45973.207890972219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45973.207890972219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45973.207890972219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45973.207890972219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45973.207890972219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45973.207890972219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45973.207890972219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45973.207890972219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45973.207890972219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45973.207890972219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45973.207890972219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45973.207890972219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45973.207890972219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45973.207890972219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45973.207890972219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45973.207890972219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45973.207890972219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45973.207890972219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45973.207890972219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45973.207890972219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45973.207890972219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45973.207890972219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45973.207890972219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45973.207890972219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45973.207890972219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45973.207890972219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45973.207890972219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45973.207890972219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45973.207890972219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45973.207890972219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45973.207890972219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45973.207890972219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45973.207890972219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45973.207890972219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45973.207890972219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45973.207890972219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45973.207890972219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45973.207890972219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45973.207890972219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45973.207890972219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45973.207890972219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45973.207890972219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45973.207890972219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45973.207890972219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45973.207890972219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45973.207890972219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45973.207890972219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45973.207890972219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45973.207890972219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45973.207890972219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45973.207890972219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45973.207890972219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45973.207890972219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45973.207890972219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45973.207890972219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45973.207890972219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45973.207890972219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45973.207890972219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45973.207890972219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45973.207890972219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45973.207890972219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45973.207890972219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45973.207890972219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45973.207890972219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45973.207890972219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45973.207890972219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45973.207890972219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45973.207890972219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45973.207890972219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45973.207890972219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45973.207890972219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45973.207890972219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45973.207890972219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45973.207890972219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45973.207890972219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45973.207890972219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45973.207890972219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45973.207890972219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45973.207890972219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45973.207890972219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45973.207890972219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45973.207890972219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45973.207890972219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45973.207890972219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45973.207890972219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45973.207890972219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45973.207890972219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45973.207890972219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45973.207890972219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45973.207890972219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45973.207890972219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45973.207890972219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45973.207890972219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45973.207890972219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45973.207890972219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45973.207890972219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45973.207890972219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45973.207890972219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45973.207890972219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45973.207890972219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45973.207890972219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45973.207890972219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45973.207890972219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45973.207890972219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45973.207890972219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45973.207890972219</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2025-11-12T01:59:38Z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