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85" documentId="120_S{2AC9BD13-BADA-5192-A53E-5A8FF88502F6}" xr6:coauthVersionLast="47" xr6:coauthVersionMax="47" xr10:uidLastSave="{514A581B-830F-4B51-AA89-81671A522D5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15"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I5" i="4"/>
  <c r="J5" i="4"/>
  <c r="L5" i="4"/>
  <c r="B6" i="4"/>
  <c r="I6" i="4"/>
  <c r="L6" i="4"/>
  <c r="B7" i="4"/>
  <c r="I7" i="4"/>
  <c r="J7" i="4"/>
  <c r="L7" i="4"/>
  <c r="B8" i="4"/>
  <c r="I8" i="4"/>
  <c r="J8" i="4"/>
  <c r="L8" i="4"/>
  <c r="B9" i="4"/>
  <c r="I9" i="4"/>
  <c r="J9" i="4"/>
  <c r="L9" i="4"/>
  <c r="B10" i="4"/>
  <c r="I10" i="4"/>
  <c r="J10" i="4"/>
  <c r="L10" i="4"/>
  <c r="B11" i="4"/>
  <c r="I11" i="4"/>
  <c r="L11" i="4"/>
  <c r="B12" i="4"/>
  <c r="I12" i="4"/>
  <c r="J12" i="4"/>
  <c r="L12" i="4"/>
  <c r="B13" i="4"/>
  <c r="I13" i="4"/>
  <c r="J13" i="4"/>
  <c r="L13" i="4"/>
  <c r="B14" i="4"/>
  <c r="I14" i="4"/>
  <c r="J14" i="4"/>
  <c r="L14" i="4"/>
  <c r="B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<sst xmlns="http://schemas.openxmlformats.org/spreadsheetml/2006/main" count="180286" uniqueCount="39126">
  <si>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</si>
  <si>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</si>
  <si>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</si>
  <si>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</si>
  <si>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</si>
  <si>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</si>
  <si>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</si>
  <si>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</si>
  <si>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</si>
  <si>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</si>
  <si>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</si>
  <si>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</si>
  <si>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</si>
  <si>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</si>
  <si>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</si>
  <si>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</si>
  <si>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</si>
  <si>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</si>
  <si>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</si>
  <si>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</si>
  <si>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</si>
  <si>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</si>
  <si>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</si>
  <si>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</si>
  <si>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</si>
  <si>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</si>
  <si>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</si>
  <si>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</si>
  <si>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</si>
  <si>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</si>
  <si>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</si>
  <si>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</si>
  <si>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</si>
  <si>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</si>
  <si>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</si>
  <si>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</si>
  <si>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</si>
  <si>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</si>
  <si>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</si>
  <si>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</si>
  <si>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</si>
  <si>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</si>
  <si>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</si>
  <si>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</si>
  <si>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</si>
  <si>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</si>
  <si>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</si>
  <si>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</si>
  <si>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</si>
  <si>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</si>
  <si>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</si>
  <si>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</si>
  <si>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</si>
  <si>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</si>
  <si>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</si>
  <si>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</si>
  <si>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</si>
  <si>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</si>
  <si>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</si>
  <si>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</si>
  <si>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</si>
  <si>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</si>
  <si>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</si>
  <si>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</si>
  <si>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</si>
  <si>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</si>
  <si>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</si>
  <si>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</si>
  <si>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</si>
  <si>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</si>
  <si>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</si>
  <si>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</si>
  <si>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</si>
  <si>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</si>
  <si>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</si>
  <si>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</si>
  <si>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</si>
  <si>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</si>
  <si>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</si>
  <si>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</si>
  <si>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</si>
  <si>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</si>
  <si>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</si>
  <si>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</si>
  <si>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</si>
  <si>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</si>
  <si>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</si>
  <si>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</si>
  <si>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</si>
  <si>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</si>
  <si>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</si>
  <si>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</si>
  <si>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</si>
  <si>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</si>
  <si>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</si>
  <si>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</si>
  <si>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</si>
  <si>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</si>
  <si>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</si>
  <si>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</si>
  <si>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</si>
  <si>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</si>
  <si>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</si>
  <si>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</si>
  <si>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</si>
  <si>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</si>
  <si>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</si>
  <si>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</si>
  <si>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</si>
  <si>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</si>
  <si>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</si>
  <si>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</si>
  <si>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</si>
  <si>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</si>
  <si>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</si>
  <si>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</si>
  <si>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</si>
  <si>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</si>
  <si>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</si>
  <si>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</si>
  <si>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</si>
  <si>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</si>
  <si>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</si>
  <si>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</si>
  <si>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</si>
  <si>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</si>
  <si>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</si>
  <si>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</si>
  <si>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</si>
  <si>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</si>
  <si>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</si>
  <si>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</si>
  <si>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</si>
  <si>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</si>
  <si>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</si>
  <si>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</si>
  <si>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</si>
  <si>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</si>
  <si>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</si>
  <si>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</si>
  <si>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</si>
  <si>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</si>
  <si>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</si>
  <si>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</si>
  <si>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</si>
  <si>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</si>
  <si>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</si>
  <si>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</si>
  <si>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</si>
  <si>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</si>
  <si>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</si>
  <si>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</si>
  <si>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</si>
  <si>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</si>
  <si>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</si>
  <si>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</si>
  <si>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</si>
  <si>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</si>
  <si>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</si>
  <si>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</si>
  <si>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</si>
  <si>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</si>
  <si>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</si>
  <si>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</si>
  <si>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</si>
  <si>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</si>
  <si>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</si>
  <si>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</si>
  <si>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</si>
  <si>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</si>
  <si>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</si>
  <si>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</si>
  <si>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</si>
  <si>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</si>
  <si>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</si>
  <si>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</si>
  <si>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</si>
  <si>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</si>
  <si>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</si>
  <si>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</si>
  <si>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</si>
  <si>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</si>
  <si>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</si>
  <si>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</si>
  <si>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</si>
  <si>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</si>
  <si>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</si>
  <si>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</si>
  <si>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</si>
  <si>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</si>
  <si>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</si>
  <si>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</si>
  <si>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</si>
  <si>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</si>
  <si>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</si>
  <si>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</si>
  <si>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</si>
  <si>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</si>
  <si>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</si>
  <si>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</si>
  <si>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</si>
  <si>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</si>
  <si>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</si>
  <si>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</si>
  <si>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</si>
  <si>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</si>
  <si>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</si>
  <si>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</si>
  <si>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</si>
  <si>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</si>
  <si>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</si>
  <si>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</si>
  <si>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</si>
  <si>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</si>
  <si>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</si>
  <si>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</si>
  <si>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</si>
  <si>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</si>
  <si>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</si>
  <si>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</si>
  <si>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</si>
  <si>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</si>
  <si>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</si>
  <si>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</si>
  <si>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</si>
  <si>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</si>
  <si>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</si>
  <si>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</si>
  <si>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</si>
  <si>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</si>
  <si>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</si>
  <si>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</si>
  <si>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</si>
  <si>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</si>
  <si>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</si>
  <si>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</si>
  <si>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</si>
  <si>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</si>
  <si>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</si>
  <si>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</si>
  <si>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</si>
  <si>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</si>
  <si>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</si>
  <si>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</si>
  <si>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</si>
  <si>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</si>
  <si>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</si>
  <si>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</si>
  <si>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</si>
  <si>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</si>
  <si>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</si>
  <si>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</si>
  <si>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</si>
  <si>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</si>
  <si>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</si>
  <si>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</si>
  <si>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</si>
  <si>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</si>
  <si>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</si>
  <si>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</si>
  <si>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</si>
  <si>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</si>
  <si>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</si>
  <si>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</si>
  <si>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</si>
  <si>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</si>
  <si>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</si>
  <si>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</si>
  <si>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</si>
  <si>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</si>
  <si>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</si>
  <si>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</si>
  <si>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</si>
  <si>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</si>
  <si>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</si>
  <si>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</si>
  <si>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</si>
  <si>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</si>
  <si>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</si>
  <si>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</si>
  <si>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</si>
  <si>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</si>
  <si>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</si>
  <si>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</si>
  <si>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</si>
  <si>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</si>
  <si>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</si>
  <si>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</si>
  <si>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</si>
  <si>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</si>
  <si>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</si>
  <si>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</si>
  <si>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</si>
  <si>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</si>
  <si>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</si>
  <si>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</si>
  <si>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</si>
  <si>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</si>
  <si>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</si>
  <si>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</si>
  <si>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</si>
  <si>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</si>
  <si>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</si>
  <si>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</si>
  <si>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</si>
  <si>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</si>
  <si>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</si>
  <si>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</si>
  <si>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</si>
  <si>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</si>
  <si>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</si>
  <si>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</si>
  <si>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</si>
  <si>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</si>
  <si>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</si>
  <si>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</si>
  <si>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</si>
  <si>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</si>
  <si>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</si>
  <si>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</si>
  <si>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</si>
  <si>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</si>
  <si>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</si>
  <si>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</si>
  <si>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</si>
  <si>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</si>
  <si>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</si>
  <si>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</si>
  <si>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</si>
  <si>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</si>
  <si>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</si>
  <si>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</si>
  <si>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</si>
  <si>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</si>
  <si>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</si>
  <si>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</si>
  <si>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</si>
  <si>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</si>
  <si>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</si>
  <si>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</si>
  <si>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</si>
  <si>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</si>
  <si>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</si>
  <si>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</si>
  <si>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</si>
  <si>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</si>
  <si>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</si>
  <si>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</si>
  <si>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</si>
  <si>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</si>
  <si>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</si>
  <si>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</si>
  <si>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</si>
  <si>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</si>
  <si>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</si>
  <si>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</si>
  <si>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</si>
  <si>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</si>
  <si>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</si>
  <si>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</si>
  <si>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</si>
  <si>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</si>
  <si>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</si>
  <si>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</si>
  <si>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</si>
  <si>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</si>
  <si>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</si>
  <si>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</si>
  <si>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</si>
  <si>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</si>
  <si>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</si>
  <si>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</si>
  <si>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</si>
  <si>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</si>
  <si>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</si>
  <si>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</si>
  <si>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</si>
  <si>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</si>
  <si>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</si>
  <si>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</si>
  <si>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</si>
  <si>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</si>
  <si>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</si>
  <si>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</si>
  <si>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</si>
  <si>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</si>
  <si>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</si>
  <si>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</si>
  <si>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</si>
  <si>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</si>
  <si>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</si>
  <si>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</si>
  <si>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</si>
  <si>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</si>
  <si>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</si>
  <si>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</si>
  <si>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</si>
  <si>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</si>
  <si>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</si>
  <si>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</si>
  <si>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</si>
  <si>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</si>
  <si>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</si>
  <si>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</si>
  <si>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</si>
  <si>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</si>
  <si>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</si>
  <si>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</si>
  <si>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</si>
  <si>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</si>
  <si>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</si>
  <si>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</si>
  <si>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</si>
  <si>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</si>
  <si>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</si>
  <si>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</si>
  <si>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</si>
  <si>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</si>
  <si>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</si>
  <si>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</si>
  <si>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</si>
  <si>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</si>
  <si>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</si>
  <si>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</si>
  <si>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</si>
  <si>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</si>
  <si>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</si>
  <si>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</si>
  <si>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</si>
  <si>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</si>
  <si>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</si>
  <si>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</si>
  <si>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</si>
  <si>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</si>
  <si>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</si>
  <si>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</si>
  <si>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</si>
  <si>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</si>
  <si>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</si>
  <si>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</si>
  <si>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</si>
  <si>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</si>
  <si>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</si>
  <si>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</si>
  <si>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</si>
  <si>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</si>
  <si>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</si>
  <si>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</si>
  <si>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</si>
  <si>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</si>
  <si>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</si>
  <si>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</si>
  <si>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</si>
  <si>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</si>
  <si>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</si>
  <si>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</si>
  <si>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</si>
  <si>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</si>
  <si>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</si>
  <si>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</si>
  <si>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</si>
  <si>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</si>
  <si>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</si>
  <si>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</si>
  <si>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</si>
  <si>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</si>
  <si>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</si>
  <si>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</si>
  <si>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</si>
  <si>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</si>
  <si>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</si>
  <si>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</si>
  <si>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</si>
  <si>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</si>
  <si>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</si>
  <si>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</si>
  <si>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</si>
  <si>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</si>
  <si>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</si>
  <si>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</si>
  <si>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</si>
  <si>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</si>
  <si>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</si>
  <si>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</si>
  <si>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</si>
  <si>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</si>
  <si>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</si>
  <si>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</si>
  <si>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</si>
  <si>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</si>
  <si>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</si>
  <si>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</si>
  <si>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</si>
  <si>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</si>
  <si>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</si>
  <si>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</si>
  <si>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</si>
  <si>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</si>
  <si>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</si>
  <si>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</si>
  <si>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</si>
  <si>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</si>
  <si>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</si>
  <si>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</si>
  <si>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</si>
  <si>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</si>
  <si>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</si>
  <si>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</si>
  <si>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</si>
  <si>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</si>
  <si>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</si>
  <si>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</si>
  <si>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</si>
  <si>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</si>
  <si>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</si>
  <si>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</si>
  <si>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</si>
  <si>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</si>
  <si>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</si>
  <si>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</si>
  <si>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</si>
  <si>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</si>
  <si>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</si>
  <si>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</si>
  <si>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</si>
  <si>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</si>
  <si>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</si>
  <si>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</si>
  <si>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</si>
  <si>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</si>
  <si>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</si>
  <si>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</si>
  <si>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</si>
  <si>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</si>
  <si>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</si>
  <si>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</si>
  <si>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</si>
  <si>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</si>
  <si>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</si>
  <si>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</si>
  <si>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</si>
  <si>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</si>
  <si>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</si>
  <si>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</si>
  <si>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</si>
  <si>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</si>
  <si>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</si>
  <si>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</si>
  <si>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</si>
  <si>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</si>
  <si>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</si>
  <si>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</si>
  <si>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</si>
  <si>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</si>
  <si>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</si>
  <si>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</si>
  <si>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</si>
  <si>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</si>
  <si>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</si>
  <si>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</si>
  <si>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</si>
  <si>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</si>
  <si>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</si>
  <si>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</si>
  <si>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</si>
  <si>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</si>
  <si>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</si>
  <si>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</si>
  <si>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</si>
  <si>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</si>
  <si>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</si>
  <si>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</si>
  <si>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</si>
  <si>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</si>
  <si>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</si>
  <si>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</si>
  <si>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</si>
  <si>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</si>
  <si>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</si>
  <si>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</si>
  <si>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</si>
  <si>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</si>
  <si>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</si>
  <si>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</si>
  <si>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</si>
  <si>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</si>
  <si>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</si>
  <si>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</si>
  <si>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</si>
  <si>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</si>
  <si>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</si>
  <si>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</si>
  <si>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</si>
  <si>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</si>
  <si>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</si>
  <si>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</si>
  <si>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</si>
  <si>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</si>
  <si>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</si>
  <si>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</si>
  <si>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</si>
  <si>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</si>
  <si>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</si>
  <si>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</si>
  <si>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</si>
  <si>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</si>
  <si>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</si>
  <si>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</si>
  <si>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</si>
  <si>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</si>
  <si>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</si>
  <si>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</si>
  <si>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</si>
  <si>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</si>
  <si>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</si>
  <si>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</si>
  <si>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</si>
  <si>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</si>
  <si>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</si>
  <si>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</si>
  <si>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</si>
  <si>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</si>
  <si>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</si>
  <si>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</si>
  <si>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</si>
  <si>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</si>
  <si>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</si>
  <si>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</si>
  <si>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</si>
  <si>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</si>
  <si>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</si>
  <si>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</si>
  <si>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</si>
  <si>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</si>
  <si>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</si>
  <si>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</si>
  <si>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</si>
  <si>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</si>
  <si>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</si>
  <si>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</si>
  <si>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</si>
  <si>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</si>
  <si>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</si>
  <si>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</si>
  <si>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</si>
  <si>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</si>
  <si>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</si>
  <si>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</si>
  <si>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</si>
  <si>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</si>
  <si>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</si>
  <si>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</si>
  <si>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</si>
  <si>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</si>
  <si>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</si>
  <si>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</si>
  <si>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</si>
  <si>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</si>
  <si>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</si>
  <si>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</si>
  <si>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</si>
  <si>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</si>
  <si>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</si>
  <si>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</si>
  <si>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</si>
  <si>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</si>
  <si>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</si>
  <si>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</si>
  <si>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</si>
  <si>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</si>
  <si>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</si>
  <si>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</si>
  <si>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</si>
  <si>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</si>
  <si>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</si>
  <si>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</si>
  <si>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</si>
  <si>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</si>
  <si>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</si>
  <si>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</si>
  <si>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</si>
  <si>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</si>
  <si>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</si>
  <si>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</si>
  <si>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</si>
  <si>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</si>
  <si>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</si>
  <si>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</si>
  <si>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</si>
  <si>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</si>
  <si>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</si>
  <si>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</si>
  <si>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</si>
  <si>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</si>
  <si>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</si>
  <si>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</si>
  <si>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</si>
  <si>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</si>
  <si>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</si>
  <si>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</si>
  <si>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</si>
  <si>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</si>
  <si>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</si>
  <si>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</si>
  <si>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</si>
  <si>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</si>
  <si>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</si>
  <si>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</si>
  <si>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</si>
  <si>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</si>
  <si>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</si>
  <si>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</si>
  <si>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</si>
  <si>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</si>
  <si>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</si>
  <si>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</si>
  <si>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</si>
  <si>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</si>
  <si>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</si>
  <si>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</si>
  <si>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</si>
  <si>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</si>
  <si>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</si>
  <si>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</si>
  <si>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</si>
  <si>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</si>
  <si>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</si>
  <si>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</si>
  <si>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</si>
  <si>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</si>
  <si>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</si>
  <si>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</si>
  <si>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</si>
  <si>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</si>
  <si>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</si>
  <si>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</si>
  <si>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</si>
  <si>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</si>
  <si>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</si>
  <si>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</si>
  <si>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</si>
  <si>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</si>
  <si>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</si>
  <si>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</si>
  <si>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</si>
  <si>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</si>
  <si>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</si>
  <si>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</si>
  <si>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</si>
  <si>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</si>
  <si>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</si>
  <si>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</si>
  <si>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</si>
  <si>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</si>
  <si>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</si>
  <si>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</si>
  <si>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</si>
  <si>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</si>
  <si>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</si>
  <si>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</si>
  <si>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</si>
  <si>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</si>
  <si>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</si>
  <si>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</si>
  <si>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</si>
  <si>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</si>
  <si>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</si>
  <si>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</si>
  <si>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</si>
  <si>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</si>
  <si>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</si>
  <si>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</si>
  <si>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</si>
  <si>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</si>
  <si>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</si>
  <si>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</si>
  <si>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</si>
  <si>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</si>
  <si>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</si>
  <si>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</si>
  <si>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</si>
  <si>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</si>
  <si>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</si>
  <si>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</si>
  <si>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</si>
  <si>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</si>
  <si>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</si>
  <si>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</si>
  <si>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</si>
  <si>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</si>
  <si>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</si>
  <si>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</si>
  <si>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</si>
  <si>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</si>
  <si>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</si>
  <si>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</si>
  <si>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</si>
  <si>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</si>
  <si>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</si>
  <si>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</si>
  <si>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</si>
  <si>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</si>
  <si>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</si>
  <si>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</si>
  <si>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</si>
  <si>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</si>
  <si>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</si>
  <si>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</si>
  <si>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</si>
  <si>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</si>
  <si>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</si>
  <si>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</si>
  <si>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</si>
  <si>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</si>
  <si>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</si>
  <si>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</si>
  <si>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</si>
  <si>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</si>
  <si>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</si>
  <si>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</si>
  <si>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</si>
  <si>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</si>
  <si>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</si>
  <si>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</si>
  <si>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</si>
  <si>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</si>
  <si>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</si>
  <si>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</si>
  <si>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</si>
  <si>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</si>
  <si>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</si>
  <si>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</si>
  <si>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</si>
  <si>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</si>
  <si>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</si>
  <si>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</si>
  <si>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</si>
  <si>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</si>
  <si>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</si>
  <si>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</si>
  <si>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</si>
  <si>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</si>
  <si>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</si>
  <si>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</si>
  <si>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</si>
  <si>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</si>
  <si>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</si>
  <si>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</si>
  <si>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</si>
  <si>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</si>
  <si>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</si>
  <si>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</si>
  <si>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</si>
  <si>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</si>
  <si>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</si>
  <si>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</si>
  <si>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</si>
  <si>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</si>
  <si>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</si>
  <si>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</si>
  <si>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</si>
  <si>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</si>
  <si>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</si>
  <si>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</si>
  <si>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</si>
  <si>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</si>
  <si>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</si>
  <si>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</si>
  <si>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</si>
  <si>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</si>
  <si>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</si>
  <si>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</si>
  <si>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</si>
  <si>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</si>
  <si>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</si>
  <si>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</si>
  <si>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</si>
  <si>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</si>
  <si>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</si>
  <si>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</si>
  <si>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</si>
  <si>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</si>
  <si>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</si>
  <si>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</si>
  <si>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</si>
  <si>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</si>
  <si>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</si>
  <si>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</si>
  <si>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</si>
  <si>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</si>
  <si>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</si>
  <si>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</si>
  <si>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</si>
  <si>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</si>
  <si>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</si>
  <si>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</si>
  <si>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</si>
  <si>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</si>
  <si>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</si>
  <si>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</si>
  <si>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</si>
  <si>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</si>
  <si>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</si>
  <si>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</si>
  <si>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</si>
  <si>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</si>
  <si>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</si>
  <si>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</si>
  <si>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</si>
  <si>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</si>
  <si>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</si>
  <si>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</si>
  <si>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</si>
  <si>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</si>
  <si>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</si>
  <si>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</si>
  <si>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</si>
  <si>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</si>
  <si>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</si>
  <si>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</si>
  <si>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</si>
  <si>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</si>
  <si>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</si>
  <si>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</si>
  <si>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</si>
  <si>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</si>
  <si>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</si>
  <si>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</si>
  <si>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</si>
  <si>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</si>
  <si>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</si>
  <si>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</si>
  <si>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</si>
  <si>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</si>
  <si>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</si>
  <si>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</si>
  <si>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</si>
  <si>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</si>
  <si>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</si>
  <si>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</si>
  <si>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</si>
  <si>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</si>
  <si>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</si>
  <si>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</si>
  <si>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</si>
  <si>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</si>
  <si>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</si>
  <si>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</si>
  <si>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</si>
  <si>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</si>
  <si>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</si>
  <si>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</si>
  <si>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</si>
  <si>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</si>
  <si>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</si>
  <si>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</si>
  <si>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</si>
  <si>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</si>
  <si>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</si>
  <si>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</si>
  <si>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</si>
  <si>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</si>
  <si>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</si>
  <si>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</si>
  <si>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</si>
  <si>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</si>
  <si>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</si>
  <si>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</si>
  <si>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</si>
  <si>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</si>
  <si>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</si>
  <si>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</si>
  <si>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</si>
  <si>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</si>
  <si>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</si>
  <si>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</si>
  <si>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</si>
  <si>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</si>
  <si>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</si>
  <si>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</si>
  <si>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</si>
  <si>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</si>
  <si>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</si>
  <si>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</si>
  <si>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</si>
  <si>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</si>
  <si>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</si>
  <si>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</si>
  <si>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</si>
  <si>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</si>
  <si>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</si>
  <si>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</si>
  <si>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</si>
  <si>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</si>
  <si>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</si>
  <si>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</si>
  <si>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</si>
  <si>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</si>
  <si>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</si>
  <si>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</si>
  <si>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</si>
  <si>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</si>
  <si>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</si>
  <si>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</si>
  <si>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</si>
  <si>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</si>
  <si>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</si>
  <si>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</si>
  <si>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</si>
  <si>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</si>
  <si>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</si>
  <si>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</si>
  <si>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</si>
  <si>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</si>
  <si>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</si>
  <si>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</si>
  <si>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</si>
  <si>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</si>
  <si>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</si>
  <si>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</si>
  <si>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</si>
  <si>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</si>
  <si>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</si>
  <si>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</si>
  <si>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</si>
  <si>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</si>
  <si>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</si>
  <si>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</si>
  <si>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</si>
  <si>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</si>
  <si>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</si>
  <si>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</si>
  <si>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</si>
  <si>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</si>
  <si>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</si>
  <si>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</si>
  <si>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</si>
  <si>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</si>
  <si>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</si>
  <si>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</si>
  <si>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</si>
  <si>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</si>
  <si>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</si>
  <si>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</si>
  <si>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</si>
  <si>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</si>
  <si>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</si>
  <si>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</si>
  <si>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</si>
  <si>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</si>
  <si>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</si>
  <si>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</si>
  <si>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</si>
  <si>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</si>
  <si>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</si>
  <si>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</si>
  <si>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</si>
  <si>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</si>
  <si>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</si>
  <si>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</si>
  <si>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</si>
  <si>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</si>
  <si>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</si>
  <si>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</si>
  <si>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</si>
  <si>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</si>
  <si>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</si>
  <si>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</si>
  <si>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</si>
  <si>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</si>
  <si>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</si>
  <si>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</si>
  <si>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</si>
  <si>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</si>
  <si>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</si>
  <si>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</si>
  <si>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</si>
  <si>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</si>
  <si>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</si>
  <si>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</si>
  <si>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</si>
  <si>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</si>
  <si>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</si>
  <si>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</si>
  <si>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</si>
  <si>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</si>
  <si>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</si>
  <si>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</si>
  <si>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</si>
  <si>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</si>
  <si>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</si>
  <si>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</si>
  <si>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</si>
  <si>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</si>
  <si>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</si>
  <si>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</si>
  <si>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</si>
  <si>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</si>
  <si>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</si>
  <si>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</si>
  <si>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</si>
  <si>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</si>
  <si>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</si>
  <si>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</si>
  <si>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</si>
  <si>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</si>
  <si>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</si>
  <si>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</si>
  <si>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</si>
  <si>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</si>
  <si>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</si>
  <si>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</si>
  <si>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</si>
  <si>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</si>
  <si>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</si>
  <si>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</si>
  <si>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</si>
  <si>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</si>
  <si>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</si>
  <si>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</si>
  <si>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</si>
  <si>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</si>
  <si>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</si>
  <si>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</si>
  <si>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</si>
  <si>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</si>
  <si>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</si>
  <si>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</si>
  <si>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</si>
  <si>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</si>
  <si>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</si>
  <si>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</si>
  <si>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</si>
  <si>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</si>
  <si>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</si>
  <si>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</si>
  <si>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</si>
  <si>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</si>
  <si>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</si>
  <si>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</si>
  <si>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</si>
  <si>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</si>
  <si>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</si>
  <si>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</si>
  <si>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</si>
  <si>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</si>
  <si>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</si>
  <si>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</si>
  <si>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</si>
  <si>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</si>
  <si>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</si>
  <si>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</si>
  <si>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</si>
  <si>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</si>
  <si>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</si>
  <si>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</si>
  <si>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</si>
  <si>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</si>
  <si>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</si>
  <si>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</si>
  <si>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</si>
  <si>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</si>
  <si>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</si>
  <si>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</si>
  <si>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</si>
  <si>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</si>
  <si>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</si>
  <si>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</si>
  <si>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</si>
  <si>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</si>
  <si>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</si>
  <si>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</si>
  <si>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</si>
  <si>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</si>
  <si>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</si>
  <si>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</si>
  <si>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</si>
  <si>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</si>
  <si>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</si>
  <si>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</si>
  <si>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</si>
  <si>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</si>
  <si>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</si>
  <si>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</si>
  <si>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</si>
  <si>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</si>
  <si>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</si>
  <si>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</si>
  <si>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</si>
  <si>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</si>
  <si>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</si>
  <si>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</si>
  <si>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</si>
  <si>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</si>
  <si>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</si>
  <si>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</si>
  <si>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</si>
  <si>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</si>
  <si>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</si>
  <si>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</si>
  <si>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</si>
  <si>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</si>
  <si>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</si>
  <si>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</si>
  <si>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</si>
  <si>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</si>
  <si>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</si>
  <si>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</si>
  <si>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</si>
  <si>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</si>
  <si>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</si>
  <si>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</si>
  <si>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</si>
  <si>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</si>
  <si>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</si>
  <si>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</si>
  <si>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</si>
  <si>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</si>
  <si>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</si>
  <si>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</si>
  <si>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</si>
  <si>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</si>
  <si>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</si>
  <si>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</si>
  <si>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</si>
  <si>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</si>
  <si>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</si>
  <si>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</si>
  <si>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</si>
  <si>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</si>
  <si>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</si>
  <si>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</si>
  <si>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</si>
  <si>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</si>
  <si>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</si>
  <si>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</si>
  <si>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</si>
  <si>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</si>
  <si>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</si>
  <si>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</si>
  <si>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</si>
  <si>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</si>
  <si>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</si>
  <si>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</si>
  <si>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</si>
  <si>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</si>
  <si>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</si>
  <si>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</si>
  <si>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</si>
  <si>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</si>
  <si>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</si>
  <si>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</si>
  <si>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</si>
  <si>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</si>
  <si>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</si>
  <si>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</si>
  <si>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</si>
  <si>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</si>
  <si>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</si>
  <si>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</si>
  <si>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</si>
  <si>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</si>
  <si>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</si>
  <si>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</si>
  <si>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</si>
  <si>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</si>
  <si>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</si>
  <si>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</si>
  <si>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</si>
  <si>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</si>
  <si>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</si>
  <si>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</si>
  <si>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</si>
  <si>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</si>
  <si>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</si>
  <si>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</si>
  <si>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</si>
  <si>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</si>
  <si>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</si>
  <si>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</si>
  <si>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</si>
  <si>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</si>
  <si>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</si>
  <si>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</si>
  <si>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</si>
  <si>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</si>
  <si>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</si>
  <si>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</si>
  <si>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</si>
  <si>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</si>
  <si>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</si>
  <si>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</si>
  <si>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</si>
  <si>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</si>
  <si>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</si>
  <si>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</si>
  <si>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</si>
  <si>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</si>
  <si>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</si>
  <si>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</si>
  <si>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</si>
  <si>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</si>
  <si>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</si>
  <si>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</si>
  <si>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</si>
  <si>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</si>
  <si>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</si>
  <si>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</si>
  <si>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</si>
  <si>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</si>
  <si>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</si>
  <si>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</si>
  <si>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</si>
  <si>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</si>
  <si>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</si>
  <si>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</si>
  <si>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</si>
  <si>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</si>
  <si>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</si>
  <si>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</si>
  <si>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</si>
  <si>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</si>
  <si>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</si>
  <si>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</si>
  <si>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</si>
  <si>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</si>
  <si>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</si>
  <si>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</si>
  <si>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</si>
  <si>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</si>
  <si>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</si>
  <si>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</si>
  <si>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</si>
  <si>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</si>
  <si>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</si>
  <si>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</si>
  <si>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</si>
  <si>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</si>
  <si>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</si>
  <si>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</si>
  <si>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</si>
  <si>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</si>
  <si>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</si>
  <si>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</si>
  <si>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</si>
  <si>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</si>
  <si>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</si>
  <si>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</si>
  <si>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</si>
  <si>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</si>
  <si>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</si>
  <si>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</si>
  <si>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</si>
  <si>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</si>
  <si>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</si>
  <si>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</si>
  <si>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</si>
  <si>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</si>
  <si>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</si>
  <si>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</si>
  <si>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</si>
  <si>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</si>
  <si>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</si>
  <si>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</si>
  <si>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</si>
  <si>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</si>
  <si>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</si>
  <si>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</si>
  <si>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</si>
  <si>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</si>
  <si>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</si>
  <si>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</si>
  <si>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</si>
  <si>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</si>
  <si>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</si>
  <si>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</si>
  <si>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</si>
  <si>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</si>
  <si>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</si>
  <si>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</si>
  <si>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</si>
  <si>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</si>
  <si>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</si>
  <si>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</si>
  <si>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</si>
  <si>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</si>
  <si>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</si>
  <si>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</si>
  <si>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</si>
  <si>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</si>
  <si>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</si>
  <si>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</si>
  <si>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</si>
  <si>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</si>
  <si>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</si>
  <si>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</si>
  <si>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</si>
  <si>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</si>
  <si>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</si>
  <si>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</si>
  <si>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</si>
  <si>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</si>
  <si>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</si>
  <si>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</si>
  <si>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</si>
  <si>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</si>
  <si>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</si>
  <si>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</si>
  <si>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</si>
  <si>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</si>
  <si>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</si>
  <si>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</si>
  <si>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</si>
  <si>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</si>
  <si>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</si>
  <si>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</si>
  <si>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</si>
  <si>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</si>
  <si>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</si>
  <si>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</si>
  <si>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</si>
  <si>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</si>
  <si>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</si>
  <si>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</si>
  <si>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</si>
  <si>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</si>
  <si>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</si>
  <si>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</si>
  <si>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</si>
  <si>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</si>
  <si>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</si>
  <si>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</si>
  <si>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</si>
  <si>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</si>
  <si>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</si>
  <si>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</si>
  <si>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</si>
  <si>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</si>
  <si>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</si>
  <si>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</si>
  <si>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</si>
  <si>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</si>
  <si>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</si>
  <si>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</si>
  <si>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</si>
  <si>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</si>
  <si>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</si>
  <si>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</si>
  <si>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</si>
  <si>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</si>
  <si>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</si>
  <si>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</si>
  <si>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</si>
  <si>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</si>
  <si>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</si>
  <si>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</si>
  <si>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</si>
  <si>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</si>
  <si>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</si>
  <si>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</si>
  <si>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</si>
  <si>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</si>
  <si>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</si>
  <si>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</si>
  <si>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</si>
  <si>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</si>
  <si>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</si>
  <si>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</si>
  <si>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</si>
  <si>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</si>
  <si>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</si>
  <si>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</si>
  <si>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</si>
  <si>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</si>
  <si>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</si>
  <si>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</si>
  <si>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</si>
  <si>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</si>
  <si>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</si>
  <si>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</si>
  <si>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</si>
  <si>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</si>
  <si>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</si>
  <si>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</si>
  <si>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</si>
  <si>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</si>
  <si>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</si>
  <si>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</si>
  <si>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</si>
  <si>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</si>
  <si>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</si>
  <si>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</si>
  <si>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</si>
  <si>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</si>
  <si>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</si>
  <si>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</si>
  <si>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</si>
  <si>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</si>
  <si>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</si>
  <si>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</si>
  <si>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</si>
  <si>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</si>
  <si>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</si>
  <si>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</si>
  <si>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</si>
  <si>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</si>
  <si>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</si>
  <si>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</si>
  <si>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</si>
  <si>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</si>
  <si>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</si>
  <si>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</si>
  <si>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</si>
  <si>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</si>
  <si>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</si>
  <si>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</si>
  <si>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</si>
  <si>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</si>
  <si>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</si>
  <si>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</si>
  <si>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</si>
  <si>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</si>
  <si>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</si>
  <si>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</si>
  <si>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</si>
  <si>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</si>
  <si>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</si>
  <si>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</si>
  <si>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</si>
  <si>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</si>
  <si>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</si>
  <si>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</si>
  <si>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</si>
  <si>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</si>
  <si>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</si>
  <si>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</si>
  <si>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</si>
  <si>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</si>
  <si>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</si>
  <si>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</si>
  <si>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</si>
  <si>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</si>
  <si>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</si>
  <si>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</si>
  <si>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</si>
  <si>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</si>
  <si>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</si>
  <si>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</si>
  <si>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</si>
  <si>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</si>
  <si>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</si>
  <si>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</si>
  <si>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</si>
  <si>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</si>
  <si>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</si>
  <si>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</si>
  <si>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</si>
  <si>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</si>
  <si>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</si>
  <si>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</si>
  <si>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</si>
  <si>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</si>
  <si>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</si>
  <si>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</si>
  <si>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</si>
  <si>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</si>
  <si>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</si>
  <si>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</si>
  <si>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</si>
  <si>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</si>
  <si>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</si>
  <si>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</si>
  <si>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</si>
  <si>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</si>
  <si>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</si>
  <si>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</si>
  <si>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</si>
  <si>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</si>
  <si>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</si>
  <si>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</si>
  <si>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</si>
  <si>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</si>
  <si>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</si>
  <si>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</si>
  <si>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</si>
  <si>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</si>
  <si>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</si>
  <si>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</si>
  <si>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</si>
  <si>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</si>
  <si>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</si>
  <si>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</si>
  <si>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</si>
  <si>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</si>
  <si>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</si>
  <si>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</si>
  <si>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</si>
  <si>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</si>
  <si>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</si>
  <si>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</si>
  <si>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</si>
  <si>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</si>
  <si>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</si>
  <si>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</si>
  <si>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</si>
  <si>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</si>
  <si>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</si>
  <si>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</si>
  <si>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</si>
  <si>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</si>
  <si>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</si>
  <si>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</si>
  <si>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</si>
  <si>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</si>
  <si>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</si>
  <si>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</si>
  <si>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</si>
  <si>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</si>
  <si>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</si>
  <si>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</si>
  <si>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</si>
  <si>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</si>
  <si>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</si>
  <si>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</si>
  <si>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</si>
  <si>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</si>
  <si>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</si>
  <si>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</si>
  <si>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</si>
  <si>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</si>
  <si>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</si>
  <si>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</si>
  <si>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</si>
  <si>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</si>
  <si>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</si>
  <si>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</si>
  <si>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</si>
  <si>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</si>
  <si>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</si>
  <si>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</si>
  <si>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</si>
  <si>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</si>
  <si>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</si>
  <si>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</si>
  <si>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</si>
  <si>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</si>
  <si>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</si>
  <si>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</si>
  <si>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</si>
  <si>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</si>
  <si>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</si>
  <si>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</si>
  <si>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</si>
  <si>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</si>
  <si>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</si>
  <si>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</si>
  <si>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</si>
  <si>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</si>
  <si>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</si>
  <si>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</si>
  <si>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</si>
  <si>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</si>
  <si>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</si>
  <si>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</si>
  <si>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</si>
  <si>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</si>
  <si>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</si>
  <si>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</si>
  <si>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</si>
  <si>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</si>
  <si>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</si>
  <si>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</si>
  <si>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</si>
  <si>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</si>
  <si>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</si>
  <si>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</si>
  <si>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</si>
  <si>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</si>
  <si>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</si>
  <si>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</si>
  <si>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</si>
  <si>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</si>
  <si>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</si>
  <si>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</si>
  <si>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</si>
  <si>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</si>
  <si>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</si>
  <si>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</si>
  <si>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</si>
  <si>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</si>
  <si>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</si>
  <si>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</si>
  <si>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</si>
  <si>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</si>
  <si>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</si>
  <si>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</si>
  <si>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</si>
  <si>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</si>
  <si>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</si>
  <si>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</si>
  <si>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</si>
  <si>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</si>
  <si>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</si>
  <si>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</si>
  <si>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</si>
  <si>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</si>
  <si>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</si>
  <si>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</si>
  <si>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</si>
  <si>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</si>
  <si>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</si>
  <si>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</si>
  <si>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</si>
  <si>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</si>
  <si>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</si>
  <si>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</si>
  <si>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</si>
  <si>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</si>
  <si>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</si>
  <si>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</si>
  <si>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</si>
  <si>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</si>
  <si>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</si>
  <si>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</si>
  <si>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</si>
  <si>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</si>
  <si>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</si>
  <si>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</si>
  <si>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</si>
  <si>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</si>
  <si>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</si>
  <si>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</si>
  <si>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</si>
  <si>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</si>
  <si>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</si>
  <si>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</si>
  <si>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</si>
  <si>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</si>
  <si>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</si>
  <si>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</si>
  <si>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</si>
  <si>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</si>
  <si>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</si>
  <si>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</si>
  <si>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</si>
  <si>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</si>
  <si>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</si>
  <si>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</si>
  <si>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</si>
  <si>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</si>
  <si>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</si>
  <si>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</si>
  <si>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</si>
  <si>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</si>
  <si>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</si>
  <si>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</si>
  <si>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</si>
  <si>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</si>
  <si>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</si>
  <si>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</si>
  <si>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</si>
  <si>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</si>
  <si>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</si>
  <si>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</si>
  <si>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</si>
  <si>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</si>
  <si>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</si>
  <si>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</si>
  <si>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</si>
  <si>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</si>
  <si>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</si>
  <si>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</si>
  <si>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</si>
  <si>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</si>
  <si>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</si>
  <si>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</si>
  <si>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</si>
  <si>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</si>
  <si>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</si>
  <si>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</si>
  <si>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</si>
  <si>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</si>
  <si>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</si>
  <si>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</si>
  <si>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</si>
  <si>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</si>
  <si>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</si>
  <si>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</si>
  <si>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</si>
  <si>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</si>
  <si>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</si>
  <si>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</si>
  <si>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</si>
  <si>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</si>
  <si>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</si>
  <si>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</si>
  <si>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</si>
  <si>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</si>
  <si>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</si>
  <si>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</si>
  <si>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</si>
  <si>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</si>
  <si>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</si>
  <si>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</si>
  <si>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</si>
  <si>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</si>
  <si>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</si>
  <si>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</si>
  <si>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</si>
  <si>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</si>
  <si>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</si>
  <si>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</si>
  <si>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</si>
  <si>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</si>
  <si>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</si>
  <si>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</si>
  <si>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</si>
  <si>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</si>
  <si>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</si>
  <si>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</si>
  <si>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</si>
  <si>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</si>
  <si>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</si>
  <si>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</si>
  <si>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</si>
  <si>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</si>
  <si>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</si>
  <si>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</si>
  <si>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</si>
  <si>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</si>
  <si>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</si>
  <si>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</si>
  <si>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</si>
  <si>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</si>
  <si>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</si>
  <si>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</si>
  <si>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</si>
  <si>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</si>
  <si>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</si>
  <si>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</si>
  <si>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</si>
  <si>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</si>
  <si>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</si>
  <si>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</si>
  <si>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</si>
  <si>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</si>
  <si>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</si>
  <si>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</si>
  <si>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</si>
  <si>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</si>
  <si>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</si>
  <si>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</si>
  <si>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</si>
  <si>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</si>
  <si>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</si>
  <si>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</si>
  <si>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</si>
  <si>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</si>
  <si>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</si>
  <si>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</si>
  <si>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</si>
  <si>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</si>
  <si>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</si>
  <si>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</si>
  <si>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</si>
  <si>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</si>
  <si>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</si>
  <si>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</si>
  <si>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</si>
  <si>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</si>
  <si>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</si>
  <si>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</si>
  <si>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</si>
  <si>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</si>
  <si>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</si>
  <si>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</si>
  <si>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</si>
  <si>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</si>
  <si>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</si>
  <si>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</si>
  <si>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</si>
  <si>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</si>
  <si>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</si>
  <si>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</si>
  <si>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</si>
  <si>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</si>
  <si>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</si>
  <si>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</si>
  <si>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</si>
  <si>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</si>
  <si>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</si>
  <si>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</si>
  <si>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</si>
  <si>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</si>
  <si>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</si>
  <si>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</si>
  <si>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</si>
  <si>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</si>
  <si>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</si>
  <si>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</si>
  <si>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</si>
  <si>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</si>
  <si>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</si>
  <si>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</si>
  <si>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</si>
  <si>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</si>
  <si>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</si>
  <si>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</si>
  <si>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</si>
  <si>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</si>
  <si>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</si>
  <si>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</si>
  <si>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</si>
  <si>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</si>
  <si>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</si>
  <si>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</si>
  <si>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</si>
  <si>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</si>
  <si>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</si>
  <si>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</si>
  <si>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</si>
  <si>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</si>
  <si>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</si>
  <si>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</si>
  <si>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</si>
  <si>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</si>
  <si>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</si>
  <si>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</si>
  <si>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</si>
  <si>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</si>
  <si>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</si>
  <si>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</si>
  <si>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</si>
  <si>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</si>
  <si>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</si>
  <si>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</si>
  <si>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</si>
  <si>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</si>
  <si>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</si>
  <si>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</si>
  <si>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</si>
  <si>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</si>
  <si>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</si>
  <si>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</si>
  <si>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</si>
  <si>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</si>
  <si>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</si>
  <si>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</si>
  <si>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</si>
  <si>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</si>
  <si>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</si>
  <si>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</si>
  <si>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</si>
  <si>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</si>
  <si>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</si>
  <si>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</si>
  <si>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</si>
  <si>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</si>
  <si>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</si>
  <si>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</si>
  <si>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</si>
  <si>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</si>
  <si>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</si>
  <si>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</si>
  <si>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</si>
  <si>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</si>
  <si>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</si>
  <si>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</si>
  <si>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</si>
  <si>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</si>
  <si>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</si>
  <si>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</si>
  <si>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</si>
  <si>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</si>
  <si>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</si>
  <si>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</si>
  <si>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</si>
  <si>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</si>
  <si>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</si>
  <si>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</si>
  <si>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</si>
  <si>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</si>
  <si>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</si>
  <si>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</si>
  <si>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</si>
  <si>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</si>
  <si>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</si>
  <si>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</si>
  <si>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</si>
  <si>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</si>
  <si>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</si>
  <si>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</si>
  <si>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</si>
  <si>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</si>
  <si>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</si>
  <si>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</si>
  <si>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</si>
  <si>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</si>
  <si>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</si>
  <si>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</si>
  <si>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</si>
  <si>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</si>
  <si>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</si>
  <si>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</si>
  <si>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</si>
  <si>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</si>
  <si>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</si>
  <si>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</si>
  <si>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</si>
  <si>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</si>
  <si>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</si>
  <si>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</si>
  <si>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</si>
  <si>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</si>
  <si>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</si>
  <si>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</si>
  <si>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</si>
  <si>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</si>
  <si>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</si>
  <si>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</si>
  <si>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</si>
  <si>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</si>
  <si>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</si>
  <si>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</si>
  <si>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</si>
  <si>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</si>
  <si>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</si>
  <si>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</si>
  <si>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</si>
  <si>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</si>
  <si>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</si>
  <si>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</si>
  <si>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</si>
  <si>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</si>
  <si>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</si>
  <si>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</si>
  <si>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</si>
  <si>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</si>
  <si>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</si>
  <si>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</si>
  <si>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</si>
  <si>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</si>
  <si>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</si>
  <si>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</si>
  <si>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</si>
  <si>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</si>
  <si>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</si>
  <si>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</si>
  <si>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</si>
  <si>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</si>
  <si>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</si>
  <si>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</si>
  <si>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</si>
  <si>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</si>
  <si>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</si>
  <si>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</si>
  <si>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</si>
  <si>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</si>
  <si>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</si>
  <si>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</si>
  <si>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</si>
  <si>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</si>
  <si>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</si>
  <si>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</si>
  <si>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</si>
  <si>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</si>
  <si>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</si>
  <si>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</si>
  <si>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</si>
  <si>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</si>
  <si>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</si>
  <si>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</si>
  <si>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</si>
  <si>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</si>
  <si>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</si>
  <si>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</si>
  <si>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</si>
  <si>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</si>
  <si>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</si>
  <si>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</si>
  <si>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</si>
  <si>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</si>
  <si>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</si>
  <si>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</si>
  <si>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</si>
  <si>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</si>
  <si>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</si>
  <si>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</si>
  <si>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</si>
  <si>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</si>
  <si>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</si>
  <si>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</si>
  <si>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</si>
  <si>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</si>
  <si>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</si>
  <si>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</si>
  <si>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</si>
  <si>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</si>
  <si>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</si>
  <si>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</si>
  <si>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</si>
  <si>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</si>
  <si>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</si>
  <si>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</si>
  <si>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</si>
  <si>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</si>
  <si>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</si>
  <si>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</si>
  <si>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</si>
  <si>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</si>
  <si>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</si>
  <si>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</si>
  <si>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</si>
  <si>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</si>
  <si>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</si>
  <si>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</si>
  <si>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</si>
  <si>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</si>
  <si>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</si>
  <si>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</si>
  <si>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</si>
  <si>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</si>
  <si>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</si>
  <si>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</si>
  <si>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</si>
  <si>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</si>
  <si>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</si>
  <si>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</si>
  <si>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</si>
  <si>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</si>
  <si>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</si>
  <si>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</si>
  <si>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</si>
  <si>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</si>
  <si>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</si>
  <si>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</si>
  <si>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</si>
  <si>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</si>
  <si>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</si>
  <si>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</si>
  <si>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</si>
  <si>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</si>
  <si>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</si>
  <si>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</si>
  <si>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</si>
  <si>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</si>
  <si>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</si>
  <si>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</si>
  <si>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</si>
  <si>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</si>
  <si>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</si>
  <si>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</si>
  <si>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</si>
  <si>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</si>
  <si>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</si>
  <si>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</si>
  <si>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</si>
  <si>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</si>
  <si>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</si>
  <si>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</si>
  <si>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</si>
  <si>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</si>
  <si>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</si>
  <si>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</si>
  <si>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</si>
  <si>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</si>
  <si>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</si>
  <si>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</si>
  <si>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</si>
  <si>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</si>
  <si>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</si>
  <si>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</si>
  <si>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</si>
  <si>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</si>
  <si>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</si>
  <si>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</si>
  <si>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</si>
  <si>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</si>
  <si>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</si>
  <si>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</si>
  <si>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</si>
  <si>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</si>
  <si>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</si>
  <si>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</si>
  <si>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</si>
  <si>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</si>
  <si>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</si>
  <si>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</si>
  <si>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</si>
  <si>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</si>
  <si>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</si>
  <si>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</si>
  <si>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</si>
  <si>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</si>
  <si>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</si>
  <si>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</si>
  <si>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</si>
  <si>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</si>
  <si>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</si>
  <si>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</si>
  <si>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</si>
  <si>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</si>
  <si>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</si>
  <si>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</si>
  <si>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</si>
  <si>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</si>
  <si>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</si>
  <si>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</si>
  <si>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</si>
  <si>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</si>
  <si>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</si>
  <si>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</si>
  <si>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</si>
  <si>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</si>
  <si>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</si>
  <si>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</si>
  <si>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</si>
  <si>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</si>
  <si>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</si>
  <si>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</si>
  <si>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</si>
  <si>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</si>
  <si>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</si>
  <si>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</si>
  <si>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</si>
  <si>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</si>
  <si>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</si>
  <si>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</si>
  <si>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</si>
  <si>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</si>
  <si>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</si>
  <si>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</si>
  <si>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</si>
  <si>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</si>
  <si>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</si>
  <si>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</si>
  <si>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</si>
  <si>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</si>
  <si>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</si>
  <si>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</si>
  <si>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</si>
  <si>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</si>
  <si>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</si>
  <si>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</si>
  <si>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</si>
  <si>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</si>
  <si>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</si>
  <si>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</si>
  <si>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</si>
  <si>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</si>
  <si>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</si>
  <si>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</si>
  <si>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</si>
  <si>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</si>
  <si>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</si>
  <si>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</si>
  <si>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</si>
  <si>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</si>
  <si>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</si>
  <si>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</si>
  <si>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</si>
  <si>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</si>
  <si>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</si>
  <si>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</si>
  <si>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</si>
  <si>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</si>
  <si>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</si>
  <si>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</si>
  <si>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</si>
  <si>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</si>
  <si>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</si>
  <si>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</si>
  <si>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</si>
  <si>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</si>
  <si>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</si>
  <si>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</si>
  <si>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</si>
  <si>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</si>
  <si>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</si>
  <si>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</si>
  <si>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</si>
  <si>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</si>
  <si>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</si>
  <si>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</si>
  <si>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</si>
  <si>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</si>
  <si>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</si>
  <si>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</si>
  <si>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</si>
  <si>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</si>
  <si>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</si>
  <si>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</si>
  <si>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</si>
  <si>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</si>
  <si>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</si>
  <si>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</si>
  <si>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</si>
  <si>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</si>
  <si>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</si>
  <si>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</si>
  <si>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</si>
  <si>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</si>
  <si>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</si>
  <si>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</si>
  <si>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</si>
  <si>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</si>
  <si>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</si>
  <si>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</si>
  <si>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</si>
  <si>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</si>
  <si>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</si>
  <si>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</si>
  <si>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</si>
  <si>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</si>
  <si>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</si>
  <si>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</si>
  <si>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</si>
  <si>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</si>
  <si>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</si>
  <si>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</si>
  <si>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</si>
  <si>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</si>
  <si>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</si>
  <si>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</si>
  <si>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</si>
  <si>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</si>
  <si>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</si>
  <si>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</si>
  <si>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</si>
  <si>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</si>
  <si>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</si>
  <si>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</si>
  <si>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</si>
  <si>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</si>
  <si>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</si>
  <si>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</si>
  <si>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</si>
  <si>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</si>
  <si>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</si>
  <si>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</si>
  <si>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</si>
  <si>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</si>
  <si>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</si>
  <si>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</si>
  <si>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</si>
  <si>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</si>
  <si>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</si>
  <si>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</si>
  <si>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</si>
  <si>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</si>
  <si>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</si>
  <si>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</si>
  <si>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</si>
  <si>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</si>
  <si>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</si>
  <si>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</si>
  <si>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</si>
  <si>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</si>
  <si>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</si>
  <si>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</si>
  <si>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</si>
  <si>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</si>
  <si>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</si>
  <si>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</si>
  <si>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</si>
  <si>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</si>
  <si>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</si>
  <si>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</si>
  <si>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</si>
  <si>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</si>
  <si>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</si>
  <si>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</si>
  <si>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</si>
  <si>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</si>
  <si>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</si>
  <si>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</si>
  <si>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</si>
  <si>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</si>
  <si>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</si>
  <si>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</si>
  <si>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</si>
  <si>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</si>
  <si>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</si>
  <si>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</si>
  <si>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</si>
  <si>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</si>
  <si>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</si>
  <si>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</si>
  <si>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</si>
  <si>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</si>
  <si>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</si>
  <si>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</si>
  <si>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</si>
  <si>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</si>
  <si>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</si>
  <si>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</si>
  <si>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</si>
  <si>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</si>
  <si>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</si>
  <si>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</si>
  <si>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</si>
  <si>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</si>
  <si>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</si>
  <si>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</si>
  <si>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</si>
  <si>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</si>
  <si>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</si>
  <si>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</si>
  <si>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</si>
  <si>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</si>
  <si>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</si>
  <si>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</si>
  <si>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</si>
  <si>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</si>
  <si>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</si>
  <si>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</si>
  <si>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</si>
  <si>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</si>
  <si>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</si>
  <si>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</si>
  <si>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</si>
  <si>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</si>
  <si>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</si>
  <si>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</si>
  <si>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</si>
  <si>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</si>
  <si>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</si>
  <si>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</si>
  <si>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</si>
  <si>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</si>
  <si>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</si>
  <si>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</si>
  <si>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</si>
  <si>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</si>
  <si>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</si>
  <si>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</si>
  <si>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</si>
  <si>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</si>
  <si>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</si>
  <si>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</si>
  <si>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</si>
  <si>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</si>
  <si>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</si>
  <si>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</si>
  <si>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</si>
  <si>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</si>
  <si>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</si>
  <si>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</si>
  <si>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</si>
  <si>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</si>
  <si>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</si>
  <si>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</si>
  <si>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</si>
  <si>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</si>
  <si>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</si>
  <si>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</si>
  <si>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</si>
  <si>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</si>
  <si>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</si>
  <si>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</si>
  <si>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</si>
  <si>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</si>
  <si>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</si>
  <si>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</si>
  <si>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</si>
  <si>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</si>
  <si>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</si>
  <si>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</si>
  <si>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</si>
  <si>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</si>
  <si>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</si>
  <si>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</si>
  <si>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</si>
  <si>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</si>
  <si>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</si>
  <si>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</si>
  <si>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</si>
  <si>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</si>
  <si>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</si>
  <si>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</si>
  <si>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</si>
  <si>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</si>
  <si>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</si>
  <si>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</si>
  <si>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</si>
  <si>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</si>
  <si>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</si>
  <si>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</si>
  <si>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</si>
  <si>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</si>
  <si>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</si>
  <si>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</si>
  <si>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</si>
  <si>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</si>
  <si>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</si>
  <si>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</si>
  <si>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</si>
  <si>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</si>
  <si>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</si>
  <si>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</si>
  <si>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</si>
  <si>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</si>
  <si>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</si>
  <si>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</si>
  <si>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</si>
  <si>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</si>
  <si>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</si>
  <si>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</si>
  <si>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</si>
  <si>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</si>
  <si>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</si>
  <si>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</si>
  <si>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</si>
  <si>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</si>
  <si>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</si>
  <si>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</si>
  <si>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</si>
  <si>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</si>
  <si>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</si>
  <si>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</si>
  <si>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</si>
  <si>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</si>
  <si>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</si>
  <si>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</si>
  <si>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</si>
  <si>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</si>
  <si>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</si>
  <si>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</si>
  <si>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</si>
  <si>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</si>
  <si>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</si>
  <si>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</si>
  <si>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</si>
  <si>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</si>
  <si>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</si>
  <si>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</si>
  <si>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</si>
  <si>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</si>
  <si>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</si>
  <si>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</si>
  <si>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</si>
  <si>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</si>
  <si>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</si>
  <si>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</si>
  <si>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</si>
  <si>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</si>
  <si>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</si>
  <si>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</si>
  <si>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</si>
  <si>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</si>
  <si>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</si>
  <si>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</si>
  <si>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</si>
  <si>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</si>
  <si>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</si>
  <si>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</si>
  <si>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</si>
  <si>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</si>
  <si>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</si>
  <si>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</si>
  <si>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</si>
  <si>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</si>
  <si>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</si>
  <si>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</si>
  <si>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</si>
  <si>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</si>
  <si>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</si>
  <si>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</si>
  <si>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</si>
  <si>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</si>
  <si>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</si>
  <si>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</si>
  <si>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</si>
  <si>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</si>
  <si>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</si>
  <si>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</si>
  <si>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</si>
  <si>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</si>
  <si>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</si>
  <si>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</si>
  <si>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</si>
  <si>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</si>
  <si>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</si>
  <si>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</si>
  <si>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</si>
  <si>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</si>
  <si>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</si>
  <si>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</si>
  <si>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</si>
  <si>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</si>
  <si>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</si>
  <si>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</si>
  <si>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</si>
  <si>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</si>
  <si>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</si>
  <si>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</si>
  <si>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</si>
  <si>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</si>
  <si>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</si>
  <si>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</si>
  <si>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</si>
  <si>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</si>
  <si>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</si>
  <si>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</si>
  <si>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</si>
  <si>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</si>
  <si>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</si>
  <si>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</si>
  <si>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</si>
  <si>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</si>
  <si>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</si>
  <si>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</si>
  <si>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</si>
  <si>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</si>
  <si>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</si>
  <si>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</si>
  <si>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</si>
  <si>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</si>
  <si>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</si>
  <si>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</si>
  <si>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</si>
  <si>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</si>
  <si>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</si>
  <si>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</si>
  <si>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</si>
  <si>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</si>
  <si>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</si>
  <si>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</si>
  <si>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</si>
  <si>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</si>
  <si>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</si>
  <si>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</si>
  <si>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</si>
  <si>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</si>
  <si>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</si>
  <si>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</si>
  <si>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</si>
  <si>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</si>
  <si>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</si>
  <si>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</si>
  <si>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</si>
  <si>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</si>
  <si>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</si>
  <si>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</si>
  <si>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</si>
  <si>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</si>
  <si>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</si>
  <si>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</si>
  <si>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</si>
  <si>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</si>
  <si>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</si>
  <si>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</si>
  <si>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</si>
  <si>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</si>
  <si>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</si>
  <si>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</si>
  <si>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</si>
  <si>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</si>
  <si>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</si>
  <si>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</si>
  <si>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</si>
  <si>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</si>
  <si>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</si>
  <si>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</si>
  <si>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</si>
  <si>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</si>
  <si>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</si>
  <si>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</si>
  <si>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</si>
  <si>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</si>
  <si>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</si>
  <si>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</si>
  <si>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</si>
  <si>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</si>
  <si>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</si>
  <si>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</si>
  <si>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</si>
  <si>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</si>
  <si>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</si>
  <si>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</si>
  <si>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</si>
  <si>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</si>
  <si>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</si>
  <si>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</si>
  <si>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</si>
  <si>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</si>
  <si>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</si>
  <si>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</si>
  <si>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</si>
  <si>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</si>
  <si>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</si>
  <si>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</si>
  <si>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</si>
  <si>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</si>
  <si>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</si>
  <si>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</si>
  <si>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</si>
  <si>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</si>
  <si>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</si>
  <si>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</si>
  <si>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</si>
  <si>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</si>
  <si>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</si>
  <si>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</si>
  <si>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</si>
  <si>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</si>
  <si>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</si>
  <si>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</si>
  <si>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</si>
  <si>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</si>
  <si>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</si>
  <si>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</si>
  <si>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</si>
  <si>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</si>
  <si>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</si>
  <si>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</si>
  <si>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</si>
  <si>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</si>
  <si>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</si>
  <si>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</si>
  <si>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</si>
  <si>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</si>
  <si>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</si>
  <si>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</si>
  <si>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</si>
  <si>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</si>
  <si>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</si>
  <si>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</si>
  <si>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</si>
  <si>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</si>
  <si>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</si>
  <si>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</si>
  <si>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</si>
  <si>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</si>
  <si>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</si>
  <si>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</si>
  <si>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</si>
  <si>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</si>
  <si>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</si>
  <si>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</si>
  <si>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</si>
  <si>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</si>
  <si>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</si>
  <si>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</si>
  <si>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</si>
  <si>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</si>
  <si>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</si>
  <si>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</si>
  <si>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</si>
  <si>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</si>
  <si>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</si>
  <si>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</si>
  <si>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</si>
  <si>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</si>
  <si>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</si>
  <si>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</si>
  <si>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</si>
  <si>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</si>
  <si>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</si>
  <si>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</si>
  <si>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</si>
  <si>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</si>
  <si>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</si>
  <si>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</si>
  <si>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</si>
  <si>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</si>
  <si>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</si>
  <si>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</si>
  <si>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</si>
  <si>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</si>
  <si>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</si>
  <si>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</si>
  <si>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</si>
  <si>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</si>
  <si>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</si>
  <si>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</si>
  <si>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</si>
  <si>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</si>
  <si>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</si>
  <si>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</si>
  <si>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</si>
  <si>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</si>
  <si>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</si>
  <si>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</si>
  <si>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</si>
  <si>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</si>
  <si>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</si>
  <si>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</si>
  <si>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</si>
  <si>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</si>
  <si>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</si>
  <si>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</si>
  <si>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</si>
  <si>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</si>
  <si>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</si>
  <si>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</si>
  <si>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</si>
  <si>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</si>
  <si>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</si>
  <si>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</si>
  <si>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</si>
  <si>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</si>
  <si>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</si>
  <si>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</si>
  <si>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</si>
  <si>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</si>
  <si>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</si>
  <si>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</si>
  <si>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</si>
  <si>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</si>
  <si>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</si>
  <si>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</si>
  <si>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</si>
  <si>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</si>
  <si>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</si>
  <si>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</si>
  <si>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</si>
  <si>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</si>
  <si>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</si>
  <si>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</si>
  <si>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</si>
  <si>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</si>
  <si>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</si>
  <si>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</si>
  <si>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</si>
  <si>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</si>
  <si>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</si>
  <si>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</si>
  <si>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</si>
  <si>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</si>
  <si>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</si>
  <si>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</si>
  <si>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</si>
  <si>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</si>
  <si>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</si>
  <si>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</si>
  <si>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</si>
  <si>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</si>
  <si>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</si>
  <si>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</si>
  <si>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</si>
  <si>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</si>
  <si>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</si>
  <si>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</si>
  <si>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</si>
  <si>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</si>
  <si>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</si>
  <si>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</si>
  <si>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</si>
  <si>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</si>
  <si>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</si>
  <si>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</si>
  <si>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</si>
  <si>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</si>
  <si>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</si>
  <si>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</si>
  <si>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</si>
  <si>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</si>
  <si>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</si>
  <si>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</si>
  <si>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</si>
  <si>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</si>
  <si>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</si>
  <si>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</si>
  <si>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</si>
  <si>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</si>
  <si>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</si>
  <si>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</si>
  <si>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</si>
  <si>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</si>
  <si>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</si>
  <si>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</si>
  <si>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</si>
  <si>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</si>
  <si>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</si>
  <si>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</si>
  <si>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</si>
  <si>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</si>
  <si>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</si>
  <si>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</si>
  <si>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</si>
  <si>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</si>
  <si>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</si>
  <si>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</si>
  <si>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</si>
  <si>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</si>
  <si>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</si>
  <si>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</si>
  <si>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</si>
  <si>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</si>
  <si>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</si>
  <si>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</si>
  <si>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</si>
  <si>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</si>
  <si>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</si>
  <si>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</si>
  <si>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</si>
  <si>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</si>
  <si>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</si>
  <si>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</si>
  <si>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</si>
  <si>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</si>
  <si>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</si>
  <si>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</si>
  <si>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</si>
  <si>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</si>
  <si>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</si>
  <si>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</si>
  <si>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</si>
  <si>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</si>
  <si>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</si>
  <si>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</si>
  <si>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</si>
  <si>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</si>
  <si>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</si>
  <si>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</si>
  <si>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</si>
  <si>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</si>
  <si>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</si>
  <si>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</si>
  <si>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</si>
  <si>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</si>
  <si>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</si>
  <si>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</si>
  <si>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</si>
  <si>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</si>
  <si>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</si>
  <si>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</si>
  <si>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</si>
  <si>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</si>
  <si>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</si>
  <si>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</si>
  <si>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</si>
  <si>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</si>
  <si>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</si>
  <si>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</si>
  <si>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</si>
  <si>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</si>
  <si>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</si>
  <si>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</si>
  <si>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</si>
  <si>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</si>
  <si>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</si>
  <si>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</si>
  <si>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</si>
  <si>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</si>
  <si>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</si>
  <si>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</si>
  <si>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</si>
  <si>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</si>
  <si>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</si>
  <si>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</si>
  <si>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</si>
  <si>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</si>
  <si>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</si>
  <si>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</si>
  <si>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</si>
  <si>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</si>
  <si>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</si>
  <si>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</si>
  <si>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</si>
  <si>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</si>
  <si>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</si>
  <si>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</si>
  <si>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</si>
  <si>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</si>
  <si>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</si>
  <si>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</si>
  <si>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</si>
  <si>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</si>
  <si>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</si>
  <si>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</si>
  <si>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</si>
  <si>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</si>
  <si>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</si>
  <si>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</si>
  <si>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</si>
  <si>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</si>
  <si>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</si>
  <si>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</si>
  <si>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</si>
  <si>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</si>
  <si>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</si>
  <si>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</si>
  <si>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</si>
  <si>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</si>
  <si>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</si>
  <si>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</si>
  <si>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</si>
  <si>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</si>
  <si>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</si>
  <si>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</si>
  <si>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</si>
  <si>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</si>
  <si>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</si>
  <si>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</si>
  <si>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</si>
  <si>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</si>
  <si>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</si>
  <si>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</si>
  <si>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</si>
  <si>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</si>
  <si>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</si>
  <si>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</si>
  <si>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</si>
  <si>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</si>
  <si>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</si>
  <si>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</si>
  <si>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</si>
  <si>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</si>
  <si>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</si>
  <si>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</si>
  <si>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</si>
  <si>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</si>
  <si>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</si>
  <si>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</si>
  <si>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</si>
  <si>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</si>
  <si>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</si>
  <si>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</si>
  <si>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</si>
  <si>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</si>
  <si>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</si>
  <si>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</si>
  <si>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</si>
  <si>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</si>
  <si>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</si>
  <si>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</si>
  <si>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</si>
  <si>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</si>
  <si>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</si>
  <si>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</si>
  <si>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</si>
  <si>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</si>
  <si>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</si>
  <si>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</si>
  <si>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</si>
  <si>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</si>
  <si>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</si>
  <si>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</si>
  <si>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</si>
  <si>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</si>
  <si>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</si>
  <si>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</si>
  <si>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</si>
  <si>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</si>
  <si>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</si>
  <si>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</si>
  <si>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</si>
  <si>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</si>
  <si>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</si>
  <si>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</si>
  <si>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</si>
  <si>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</si>
  <si>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</si>
  <si>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</si>
  <si>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</si>
  <si>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</si>
  <si>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</si>
  <si>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</si>
  <si>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</si>
  <si>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</si>
  <si>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</si>
  <si>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</si>
  <si>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</si>
  <si>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</si>
  <si>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</si>
  <si>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</si>
  <si>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</si>
  <si>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</si>
  <si>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</si>
  <si>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</si>
  <si>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</si>
  <si>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</si>
  <si>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</si>
  <si>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</si>
  <si>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</si>
  <si>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</si>
  <si>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</si>
  <si>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</si>
  <si>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</si>
  <si>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</si>
  <si>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</si>
  <si>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</si>
  <si>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</si>
  <si>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</si>
  <si>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</si>
  <si>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</si>
  <si>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</si>
  <si>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</si>
  <si>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</si>
  <si>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</si>
  <si>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</si>
  <si>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</si>
  <si>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</si>
  <si>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</si>
  <si>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</si>
  <si>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</si>
  <si>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</si>
  <si>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</si>
  <si>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</si>
  <si>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</si>
  <si>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</si>
  <si>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</si>
  <si>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</si>
  <si>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</si>
  <si>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</si>
  <si>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</si>
  <si>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</si>
  <si>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</si>
  <si>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</si>
  <si>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</si>
  <si>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</si>
  <si>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</si>
  <si>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</si>
  <si>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</si>
  <si>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</si>
  <si>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</si>
  <si>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</si>
  <si>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</si>
  <si>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</si>
  <si>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</si>
  <si>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</si>
  <si>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</si>
  <si>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</si>
  <si>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</si>
  <si>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</si>
  <si>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</si>
  <si>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</si>
  <si>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</si>
  <si>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</si>
  <si>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</si>
  <si>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</si>
  <si>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</si>
  <si>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</si>
  <si>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</si>
  <si>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</si>
  <si>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</si>
  <si>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</si>
  <si>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</si>
  <si>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</si>
  <si>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</si>
  <si>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</si>
  <si>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</si>
  <si>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</si>
  <si>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</si>
  <si>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</si>
  <si>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</si>
  <si>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</si>
  <si>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</si>
  <si>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</si>
  <si>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</si>
  <si>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</si>
  <si>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</si>
  <si>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</si>
  <si>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</si>
  <si>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</si>
  <si>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</si>
  <si>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</si>
  <si>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</si>
  <si>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</si>
  <si>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</si>
  <si>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</si>
  <si>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</si>
  <si>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</si>
  <si>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</si>
  <si>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</si>
  <si>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</si>
  <si>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</si>
  <si>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</si>
  <si>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</si>
  <si>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</si>
  <si>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</si>
  <si>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</si>
  <si>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</si>
  <si>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</si>
  <si>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</si>
  <si>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</si>
  <si>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</si>
  <si>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</si>
  <si>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</si>
  <si>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</si>
  <si>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</si>
  <si>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</si>
  <si>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</si>
  <si>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</si>
  <si>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</si>
  <si>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</si>
  <si>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</si>
  <si>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</si>
  <si>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</si>
  <si>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</si>
  <si>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</si>
  <si>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</si>
  <si>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</si>
  <si>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</si>
  <si>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</si>
  <si>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</si>
  <si>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</si>
  <si>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</si>
  <si>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</si>
  <si>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</si>
  <si>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</si>
  <si>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</si>
  <si>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</si>
  <si>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</si>
  <si>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</si>
  <si>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</si>
  <si>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</si>
  <si>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</si>
  <si>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</si>
  <si>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</si>
  <si>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</si>
  <si>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</si>
  <si>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</si>
  <si>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</si>
  <si>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</si>
  <si>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</si>
  <si>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</si>
  <si>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</si>
  <si>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</si>
  <si>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</si>
  <si>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</si>
  <si>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</si>
  <si>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</si>
  <si>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</si>
  <si>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</si>
  <si>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</si>
  <si>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</si>
  <si>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</si>
  <si>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</si>
  <si>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</si>
  <si>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</si>
  <si>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</si>
  <si>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</si>
  <si>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</si>
  <si>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</si>
  <si>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</si>
  <si>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</si>
  <si>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</si>
  <si>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</si>
  <si>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</si>
  <si>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</si>
  <si>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</si>
  <si>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</si>
  <si>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</si>
  <si>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</si>
  <si>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</si>
  <si>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</si>
  <si>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</si>
  <si>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</si>
  <si>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</si>
  <si>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</si>
  <si>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</si>
  <si>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</si>
  <si>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</si>
  <si>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</si>
  <si>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</si>
  <si>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</si>
  <si>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</si>
  <si>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</si>
  <si>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</si>
  <si>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</si>
  <si>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</si>
  <si>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</si>
  <si>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</si>
  <si>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</si>
  <si>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</si>
  <si>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</si>
  <si>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</si>
  <si>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</si>
  <si>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</si>
  <si>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</si>
  <si>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</si>
  <si>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</si>
  <si>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</si>
  <si>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</si>
  <si>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</si>
  <si>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</si>
  <si>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</si>
  <si>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</si>
  <si>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</si>
  <si>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</si>
  <si>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</si>
  <si>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</si>
  <si>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</si>
  <si>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</si>
  <si>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</si>
  <si>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</si>
  <si>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</si>
  <si>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</si>
  <si>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</si>
  <si>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</si>
  <si>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</si>
  <si>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</si>
  <si>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</si>
  <si>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</si>
  <si>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</si>
  <si>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</si>
  <si>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</si>
  <si>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</si>
  <si>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</si>
  <si>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</si>
  <si>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</si>
  <si>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</si>
  <si>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</si>
  <si>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</si>
  <si>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</si>
  <si>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</si>
  <si>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</si>
  <si>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</si>
  <si>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</si>
  <si>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</si>
  <si>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</si>
  <si>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</si>
  <si>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</si>
  <si>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</si>
  <si>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</si>
  <si>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</si>
  <si>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</si>
  <si>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</si>
  <si>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</si>
  <si>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</si>
  <si>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</si>
  <si>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</si>
  <si>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</si>
  <si>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</si>
  <si>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</si>
  <si>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</si>
  <si>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</si>
  <si>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</si>
  <si>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</si>
  <si>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</si>
  <si>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</si>
  <si>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</si>
  <si>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</si>
  <si>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</si>
  <si>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</si>
  <si>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</si>
  <si>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</si>
  <si>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</si>
  <si>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</si>
  <si>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</si>
  <si>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</si>
  <si>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</si>
  <si>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</si>
  <si>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</si>
  <si>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</si>
  <si>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</si>
  <si>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</si>
  <si>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</si>
  <si>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</si>
  <si>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</si>
  <si>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</si>
  <si>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</si>
  <si>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</si>
  <si>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</si>
  <si>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</si>
  <si>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</si>
  <si>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</si>
  <si>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</si>
  <si>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</si>
  <si>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</si>
  <si>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</si>
  <si>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</si>
  <si>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</si>
  <si>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</si>
  <si>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</si>
  <si>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</si>
  <si>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</si>
  <si>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</si>
  <si>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</si>
  <si>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</si>
  <si>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</si>
  <si>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</si>
  <si>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</si>
  <si>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</si>
  <si>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</si>
  <si>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</si>
  <si>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</si>
  <si>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</si>
  <si>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</si>
  <si>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</si>
  <si>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</si>
  <si>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</si>
  <si>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</si>
  <si>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</si>
  <si>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</si>
  <si>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</si>
  <si>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</si>
  <si>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</si>
  <si>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</si>
  <si>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</si>
  <si>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</si>
  <si>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</si>
  <si>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</si>
  <si>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</si>
  <si>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</si>
  <si>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</si>
  <si>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</si>
  <si>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</si>
  <si>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</si>
  <si>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</si>
  <si>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</si>
  <si>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</si>
  <si>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</si>
  <si>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</si>
  <si>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</si>
  <si>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</si>
  <si>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</si>
  <si>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</si>
  <si>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</si>
  <si>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</si>
  <si>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</si>
  <si>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</si>
  <si>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</si>
  <si>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</si>
  <si>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</si>
  <si>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</si>
  <si>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</si>
  <si>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</si>
  <si>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</si>
  <si>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</si>
  <si>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</si>
  <si>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</si>
  <si>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</si>
  <si>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</si>
  <si>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</si>
  <si>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</si>
  <si>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</si>
  <si>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</si>
  <si>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</si>
  <si>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</si>
  <si>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</si>
  <si>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</si>
  <si>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</si>
  <si>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</si>
  <si>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</si>
  <si>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</si>
  <si>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</si>
  <si>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</si>
  <si>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</si>
  <si>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</si>
  <si>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</si>
  <si>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</si>
  <si>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</si>
  <si>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</si>
  <si>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</si>
  <si>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</si>
  <si>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</si>
  <si>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</si>
  <si>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</si>
  <si>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</si>
  <si>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</si>
  <si>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</si>
  <si>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</si>
  <si>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</si>
  <si>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</si>
  <si>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</si>
  <si>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</si>
  <si>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</si>
  <si>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</si>
  <si>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</si>
  <si>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</si>
  <si>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</si>
  <si>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</si>
  <si>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</si>
  <si>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</si>
  <si>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</si>
  <si>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</si>
  <si>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</si>
  <si>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</si>
  <si>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</si>
  <si>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</si>
  <si>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</si>
  <si>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</si>
  <si>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</si>
  <si>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</si>
  <si>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</si>
  <si>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</si>
  <si>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</si>
  <si>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</si>
  <si>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</si>
  <si>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</si>
  <si>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</si>
  <si>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</si>
  <si>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</si>
  <si>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</si>
  <si>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</si>
  <si>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</si>
  <si>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</si>
  <si>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</si>
  <si>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</si>
  <si>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</si>
  <si>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</si>
  <si>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</si>
  <si>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</si>
  <si>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</si>
  <si>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</si>
  <si>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</si>
  <si>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</si>
  <si>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</si>
  <si>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</si>
  <si>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</si>
  <si>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</si>
  <si>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</si>
  <si>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</si>
  <si>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</si>
  <si>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</si>
  <si>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</si>
  <si>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</si>
  <si>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</si>
  <si>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</si>
  <si>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</si>
  <si>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</si>
  <si>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</si>
  <si>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</si>
  <si>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</si>
  <si>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</si>
  <si>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</si>
  <si>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</si>
  <si>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</si>
  <si>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</si>
  <si>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</si>
  <si>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</si>
  <si>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</si>
  <si>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</si>
  <si>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</si>
  <si>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</si>
  <si>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</si>
  <si>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</si>
  <si>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</si>
  <si>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</si>
  <si>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</si>
  <si>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</si>
  <si>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</si>
  <si>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</si>
  <si>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</si>
  <si>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</si>
  <si>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</si>
  <si>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</si>
  <si>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</si>
  <si>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</si>
  <si>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</si>
  <si>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</si>
  <si>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</si>
  <si>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</si>
  <si>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</si>
  <si>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</si>
  <si>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</si>
  <si>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</si>
  <si>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</si>
  <si>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</si>
  <si>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</si>
  <si>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</si>
  <si>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</si>
  <si>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</si>
  <si>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</si>
  <si>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</si>
  <si>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</si>
  <si>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</si>
  <si>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</si>
  <si>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</si>
  <si>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</si>
  <si>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</si>
  <si>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</si>
  <si>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</si>
  <si>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</si>
  <si>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</si>
  <si>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</si>
  <si>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</si>
  <si>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</si>
  <si>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</si>
  <si>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</si>
  <si>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</si>
  <si>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</si>
  <si>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</si>
  <si>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</si>
  <si>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</si>
  <si>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</si>
  <si>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</si>
  <si>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</si>
  <si>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</si>
  <si>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</si>
  <si>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</si>
  <si>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</si>
  <si>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</si>
  <si>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</si>
  <si>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</si>
  <si>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</si>
  <si>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</si>
  <si>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</si>
  <si>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</si>
  <si>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</si>
  <si>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</si>
  <si>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</si>
  <si>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</si>
  <si>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</si>
  <si>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</si>
  <si>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</si>
  <si>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</si>
  <si>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</si>
  <si>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</si>
  <si>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</si>
  <si>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</si>
  <si>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</si>
  <si>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</si>
  <si>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</si>
  <si>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</si>
  <si>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</si>
  <si>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</si>
  <si>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</si>
  <si>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</si>
  <si>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</si>
  <si>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</si>
  <si>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</si>
  <si>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</si>
  <si>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</si>
  <si>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</si>
  <si>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</si>
  <si>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</si>
  <si>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</si>
  <si>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</si>
  <si>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</si>
  <si>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</si>
  <si>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</si>
  <si>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</si>
  <si>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</si>
  <si>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</si>
  <si>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</si>
  <si>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</si>
  <si>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</si>
  <si>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</si>
  <si>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</si>
  <si>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</si>
  <si>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</si>
  <si>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</si>
  <si>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</si>
  <si>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</si>
  <si>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</si>
  <si>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</si>
  <si>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</si>
  <si>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</si>
  <si>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</si>
  <si>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</si>
  <si>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</si>
  <si>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</si>
  <si>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</si>
  <si>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</si>
  <si>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</si>
  <si>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</si>
  <si>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</si>
  <si>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</si>
  <si>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</si>
  <si>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</si>
  <si>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</si>
  <si>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</si>
  <si>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</si>
  <si>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</si>
  <si>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</si>
  <si>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</si>
  <si>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</si>
  <si>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</si>
  <si>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</si>
  <si>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</si>
  <si>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</si>
  <si>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</si>
  <si>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</si>
  <si>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</si>
  <si>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</si>
  <si>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</si>
  <si>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</si>
  <si>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</si>
  <si>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</si>
  <si>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</si>
  <si>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</si>
  <si>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</si>
  <si>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</si>
  <si>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</si>
  <si>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</si>
  <si>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</si>
  <si>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</si>
  <si>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</si>
  <si>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</si>
  <si>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</si>
  <si>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</si>
  <si>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</si>
  <si>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</si>
  <si>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</si>
  <si>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</si>
  <si>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</si>
  <si>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</si>
  <si>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</si>
  <si>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</si>
  <si>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</si>
  <si>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</si>
  <si>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</si>
  <si>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</si>
  <si>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</si>
  <si>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</si>
  <si>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</si>
  <si>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</si>
  <si>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</si>
  <si>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</si>
  <si>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</si>
  <si>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</si>
  <si>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</si>
  <si>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</si>
  <si>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</si>
  <si>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</si>
  <si>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</si>
  <si>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</si>
  <si>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</si>
  <si>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</si>
  <si>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</si>
  <si>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</si>
  <si>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</si>
  <si>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</si>
  <si>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</si>
  <si>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</si>
  <si>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</si>
  <si>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</si>
  <si>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</si>
  <si>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</si>
  <si>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</si>
  <si>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</si>
  <si>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</si>
  <si>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</si>
  <si>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</si>
  <si>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</si>
  <si>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</si>
  <si>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</si>
  <si>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</si>
  <si>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</si>
  <si>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</si>
  <si>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</si>
  <si>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</si>
  <si>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</si>
  <si>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</si>
  <si>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</si>
  <si>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</si>
  <si>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</si>
  <si>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</si>
  <si>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</si>
  <si>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</si>
  <si>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</si>
  <si>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</si>
  <si>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</si>
  <si>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</si>
  <si>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</si>
  <si>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</si>
  <si>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</si>
  <si>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</si>
  <si>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</si>
  <si>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</si>
  <si>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</si>
  <si>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</si>
  <si>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</si>
  <si>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</si>
  <si>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</si>
  <si>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</si>
  <si>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</si>
  <si>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</si>
  <si>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</si>
  <si>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</si>
  <si>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</si>
  <si>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</si>
  <si>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</si>
  <si>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</si>
  <si>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</si>
  <si>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</si>
  <si>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</si>
  <si>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</si>
  <si>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</si>
  <si>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</si>
  <si>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</si>
  <si>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</si>
  <si>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</si>
  <si>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</si>
  <si>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</si>
  <si>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</si>
  <si>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</si>
  <si>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</si>
  <si>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</si>
  <si>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</si>
  <si>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</si>
  <si>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</si>
  <si>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</si>
  <si>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</si>
  <si>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</si>
  <si>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</si>
  <si>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</si>
  <si>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</si>
  <si>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</si>
  <si>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</si>
  <si>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</si>
  <si>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</si>
  <si>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</si>
  <si>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</si>
  <si>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</si>
  <si>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</si>
  <si>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</si>
  <si>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</si>
  <si>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</si>
  <si>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</si>
  <si>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</si>
  <si>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</si>
  <si>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</si>
  <si>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</si>
  <si>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</si>
  <si>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</si>
  <si>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</si>
  <si>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</si>
  <si>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</si>
  <si>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</si>
  <si>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</si>
  <si>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</si>
  <si>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</si>
  <si>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</si>
  <si>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</si>
  <si>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</si>
  <si>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</si>
  <si>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</si>
  <si>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</si>
  <si>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</si>
  <si>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</si>
  <si>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</si>
  <si>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</si>
  <si>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</si>
  <si>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</si>
  <si>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</si>
  <si>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</si>
  <si>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</si>
  <si>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</si>
  <si>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</si>
  <si>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</si>
  <si>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</si>
  <si>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</si>
  <si>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</si>
  <si>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</si>
  <si>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</si>
  <si>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</si>
  <si>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</si>
  <si>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</si>
  <si>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</si>
  <si>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</si>
  <si>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</si>
  <si>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</si>
  <si>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</si>
  <si>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</si>
  <si>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</si>
  <si>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</si>
  <si>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</si>
  <si>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</si>
  <si>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</si>
  <si>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</si>
  <si>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</si>
  <si>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</si>
  <si>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</si>
  <si>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</si>
  <si>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</si>
  <si>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</si>
  <si>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</si>
  <si>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</si>
  <si>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</si>
  <si>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</si>
  <si>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</si>
  <si>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</si>
  <si>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</si>
  <si>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</si>
  <si>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</si>
  <si>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</si>
  <si>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</si>
  <si>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</si>
  <si>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</si>
  <si>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</si>
  <si>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</si>
  <si>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</si>
  <si>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</si>
  <si>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</si>
  <si>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</si>
  <si>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</si>
  <si>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</si>
  <si>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</si>
  <si>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</si>
  <si>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</si>
  <si>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</si>
  <si>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</si>
  <si>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</si>
  <si>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</si>
  <si>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</si>
  <si>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</si>
  <si>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</si>
  <si>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</si>
  <si>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</si>
  <si>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</si>
  <si>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</si>
  <si>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</si>
  <si>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</si>
  <si>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</si>
  <si>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</si>
  <si>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</si>
  <si>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</si>
  <si>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</si>
  <si>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</si>
  <si>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</si>
  <si>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</si>
  <si>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</si>
  <si>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</si>
  <si>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</si>
  <si>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</si>
  <si>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</si>
  <si>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</si>
  <si>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</si>
  <si>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</si>
  <si>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</si>
  <si>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</si>
  <si>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</si>
  <si>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</si>
  <si>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</si>
  <si>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</si>
  <si>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</si>
  <si>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</si>
  <si>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</si>
  <si>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</si>
  <si>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</si>
  <si>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</si>
  <si>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</si>
  <si>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</si>
  <si>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</si>
  <si>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</si>
  <si>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</si>
  <si>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</si>
  <si>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</si>
  <si>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</si>
  <si>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</si>
  <si>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</si>
  <si>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</si>
  <si>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</si>
  <si>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</si>
  <si>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</si>
  <si>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</si>
  <si>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</si>
  <si>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</si>
  <si>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</si>
  <si>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</si>
  <si>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</si>
  <si>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</si>
  <si>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</si>
  <si>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</si>
  <si>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</si>
  <si>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</si>
  <si>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</si>
  <si>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</si>
  <si>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</si>
  <si>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</si>
  <si>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</si>
  <si>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</si>
  <si>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</si>
  <si>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</si>
  <si>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</si>
  <si>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</si>
  <si>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</si>
  <si>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</si>
  <si>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</si>
  <si>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</si>
  <si>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</si>
  <si>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</si>
  <si>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</si>
  <si>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</si>
  <si>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</si>
  <si>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</si>
  <si>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</si>
  <si>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</si>
  <si>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</si>
  <si>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</si>
  <si>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</si>
  <si>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</si>
  <si>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</si>
  <si>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</si>
  <si>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</si>
  <si>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</si>
  <si>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</si>
  <si>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</si>
  <si>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</si>
  <si>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</si>
  <si>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</si>
  <si>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</si>
  <si>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</si>
  <si>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</si>
  <si>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</si>
  <si>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</si>
  <si>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</si>
  <si>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</si>
  <si>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</si>
  <si>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</si>
  <si>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</si>
  <si>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</si>
  <si>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</si>
  <si>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</si>
  <si>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</si>
  <si>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</si>
  <si>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</si>
  <si>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</si>
  <si>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</si>
  <si>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</si>
  <si>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</si>
  <si>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</si>
  <si>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</si>
  <si>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</si>
  <si>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</si>
  <si>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</si>
  <si>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</si>
  <si>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</si>
  <si>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</si>
  <si>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</si>
  <si>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</si>
  <si>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</si>
  <si>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</si>
  <si>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</si>
  <si>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</si>
  <si>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</si>
  <si>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</si>
  <si>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</si>
  <si>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</si>
  <si>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</si>
  <si>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</si>
  <si>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</si>
  <si>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</si>
  <si>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</si>
  <si>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</si>
  <si>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</si>
  <si>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</si>
  <si>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</si>
  <si>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</si>
  <si>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</si>
  <si>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</si>
  <si>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</si>
  <si>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</si>
  <si>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</si>
  <si>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</si>
  <si>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</si>
  <si>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</si>
  <si>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</si>
  <si>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</si>
  <si>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</si>
  <si>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</si>
  <si>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</si>
  <si>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</si>
  <si>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</si>
  <si>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</si>
  <si>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</si>
  <si>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</si>
  <si>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</si>
  <si>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</si>
  <si>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</si>
  <si>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</si>
  <si>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</si>
  <si>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</si>
  <si>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</si>
  <si>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</si>
  <si>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</si>
  <si>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</si>
  <si>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</si>
  <si>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</si>
  <si>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</si>
  <si>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</si>
  <si>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</si>
  <si>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</si>
  <si>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</si>
  <si>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</si>
  <si>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</si>
  <si>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</si>
  <si>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</si>
  <si>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</si>
  <si>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</si>
  <si>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</si>
  <si>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</si>
  <si>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</si>
  <si>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</si>
  <si>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</si>
  <si>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</si>
  <si>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</si>
  <si>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</si>
  <si>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</si>
  <si>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</si>
  <si>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</si>
  <si>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</si>
  <si>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</si>
  <si>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</si>
  <si>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</si>
  <si>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</si>
  <si>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</si>
  <si>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</si>
  <si>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</si>
  <si>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</si>
  <si>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</si>
  <si>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</si>
  <si>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</si>
  <si>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</si>
  <si>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</si>
  <si>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</si>
  <si>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</si>
  <si>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</si>
  <si>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</si>
  <si>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</si>
  <si>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</si>
  <si>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</si>
  <si>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</si>
  <si>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</si>
  <si>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</si>
  <si>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</si>
  <si>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</si>
  <si>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</si>
  <si>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</si>
  <si>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</si>
  <si>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</si>
  <si>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</si>
  <si>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</si>
  <si>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</si>
  <si>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</si>
  <si>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</si>
  <si>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</si>
  <si>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</si>
  <si>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</si>
  <si>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</si>
  <si>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</si>
  <si>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</si>
  <si>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</si>
  <si>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</si>
  <si>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</si>
  <si>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</si>
  <si>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</si>
  <si>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</si>
  <si>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</si>
  <si>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</si>
  <si>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</si>
  <si>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</si>
  <si>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</si>
  <si>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</si>
  <si>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</si>
  <si>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</si>
  <si>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</si>
  <si>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</si>
  <si>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</si>
  <si>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</si>
  <si>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</si>
  <si>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</si>
  <si>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</si>
  <si>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</si>
  <si>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</si>
  <si>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</si>
  <si>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</si>
  <si>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</si>
  <si>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</si>
  <si>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</si>
  <si>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</si>
  <si>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</si>
  <si>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</si>
  <si>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</si>
  <si>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</si>
  <si>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</si>
  <si>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</si>
  <si>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</si>
  <si>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</si>
  <si>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</si>
  <si>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</si>
  <si>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</si>
  <si>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</si>
  <si>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</si>
  <si>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</si>
  <si>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</si>
  <si>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</si>
  <si>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</si>
  <si>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</si>
  <si>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</si>
  <si>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</si>
  <si>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</si>
  <si>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</si>
  <si>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</si>
  <si>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</si>
  <si>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</si>
  <si>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</si>
  <si>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</si>
  <si>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</si>
  <si>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</si>
  <si>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</si>
  <si>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</si>
  <si>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</si>
  <si>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</si>
  <si>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</si>
  <si>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</si>
  <si>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</si>
  <si>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</si>
  <si>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</si>
  <si>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</si>
  <si>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</si>
  <si>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</si>
  <si>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</si>
  <si>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</si>
  <si>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</si>
  <si>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</si>
  <si>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</si>
  <si>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</si>
  <si>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</si>
  <si>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</si>
  <si>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</si>
  <si>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</si>
  <si>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</si>
  <si>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</si>
  <si>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</si>
  <si>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</si>
  <si>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</si>
  <si>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</si>
  <si>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</si>
  <si>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</si>
  <si>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</si>
  <si>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</si>
  <si>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</si>
  <si>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</si>
  <si>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</si>
  <si>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</si>
  <si>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</si>
  <si>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</si>
  <si>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</si>
  <si>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</si>
  <si>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</si>
  <si>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</si>
  <si>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</si>
  <si>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</si>
  <si>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</si>
  <si>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</si>
  <si>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</si>
  <si>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</si>
  <si>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</si>
  <si>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</si>
  <si>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</si>
  <si>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</si>
  <si>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</si>
  <si>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</si>
  <si>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</si>
  <si>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</si>
  <si>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</si>
  <si>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</si>
  <si>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</si>
  <si>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</si>
  <si>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</si>
  <si>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</si>
  <si>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</si>
  <si>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</si>
  <si>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</si>
  <si>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</si>
  <si>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</si>
  <si>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</si>
  <si>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</si>
  <si>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</si>
  <si>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</si>
  <si>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</si>
  <si>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</si>
  <si>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</si>
  <si>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</si>
  <si>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</si>
  <si>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</si>
  <si>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</si>
  <si>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</si>
  <si>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</si>
  <si>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</si>
  <si>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</si>
  <si>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</si>
  <si>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</si>
  <si>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</si>
  <si>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</si>
  <si>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</si>
  <si>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</si>
  <si>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</si>
  <si>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</si>
  <si>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</si>
  <si>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</si>
  <si>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</si>
  <si>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</si>
  <si>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</si>
  <si>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</si>
  <si>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</si>
  <si>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</si>
  <si>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</si>
  <si>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</si>
  <si>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</si>
  <si>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</si>
  <si>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</si>
  <si>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</si>
  <si>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</si>
  <si>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</si>
  <si>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</si>
  <si>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</si>
  <si>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</si>
  <si>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</si>
  <si>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</si>
  <si>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</si>
  <si>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</si>
  <si>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</si>
  <si>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</si>
  <si>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</si>
  <si>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</si>
  <si>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</si>
  <si>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</si>
  <si>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</si>
  <si>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</si>
  <si>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</si>
  <si>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</si>
  <si>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</si>
  <si>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</si>
  <si>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</si>
  <si>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</si>
  <si>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</si>
  <si>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</si>
  <si>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</si>
  <si>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</si>
  <si>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</si>
  <si>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</si>
  <si>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</si>
  <si>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</si>
  <si>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</si>
  <si>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</si>
  <si>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</si>
  <si>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</si>
  <si>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</si>
  <si>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</si>
  <si>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</si>
  <si>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</si>
  <si>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</si>
  <si>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</si>
  <si>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</si>
  <si>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</si>
  <si>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</si>
  <si>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</si>
  <si>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</si>
  <si>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</si>
  <si>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</si>
  <si>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</si>
  <si>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</si>
  <si>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</si>
  <si>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</si>
  <si>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</si>
  <si>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</si>
  <si>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</si>
  <si>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</si>
  <si>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</si>
  <si>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</si>
  <si>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</si>
  <si>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</si>
  <si>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</si>
  <si>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</si>
  <si>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</si>
  <si>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</si>
  <si>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</si>
  <si>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</si>
  <si>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</si>
  <si>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</si>
  <si>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</si>
  <si>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</si>
  <si>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</si>
  <si>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</si>
  <si>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</si>
  <si>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</si>
  <si>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</si>
  <si>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</si>
  <si>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</si>
  <si>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</si>
  <si>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</si>
  <si>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</si>
  <si>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</si>
  <si>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</si>
  <si>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</si>
  <si>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</si>
  <si>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</si>
  <si>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</si>
  <si>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</si>
  <si>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</si>
  <si>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</si>
  <si>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</si>
  <si>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</si>
  <si>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</si>
  <si>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</si>
  <si>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</si>
  <si>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</si>
  <si>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</si>
  <si>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</si>
  <si>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</si>
  <si>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</si>
  <si>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</si>
  <si>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</si>
  <si>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</si>
  <si>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</si>
  <si>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</si>
  <si>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</si>
  <si>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</si>
  <si>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</si>
  <si>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</si>
  <si>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</si>
  <si>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</si>
  <si>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</si>
  <si>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</si>
  <si>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</si>
  <si>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</si>
  <si>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</si>
  <si>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</si>
  <si>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</si>
  <si>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</si>
  <si>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</si>
  <si>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</si>
  <si>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</si>
  <si>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</si>
  <si>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</si>
  <si>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</si>
  <si>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</si>
  <si>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</si>
  <si>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</si>
  <si>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</si>
  <si>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</si>
  <si>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</si>
  <si>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</si>
  <si>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</si>
  <si>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</si>
  <si>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</si>
  <si>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</si>
  <si>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</si>
  <si>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</si>
  <si>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</si>
  <si>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</si>
  <si>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</si>
  <si>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</si>
  <si>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</si>
  <si>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</si>
  <si>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</si>
  <si>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</si>
  <si>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</si>
  <si>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</si>
  <si>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</si>
  <si>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</si>
  <si>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</si>
  <si>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</si>
  <si>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</si>
  <si>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</si>
  <si>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</si>
  <si>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</si>
  <si>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</si>
  <si>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</si>
  <si>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</si>
  <si>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</si>
  <si>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</si>
  <si>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</si>
  <si>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</si>
  <si>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</si>
  <si>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</si>
  <si>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</si>
  <si>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</si>
  <si>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</si>
  <si>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</si>
  <si>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</si>
  <si>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</si>
  <si>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</si>
  <si>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</si>
  <si>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</si>
  <si>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</si>
  <si>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</si>
  <si>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</si>
  <si>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</si>
  <si>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</si>
  <si>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</si>
  <si>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</si>
  <si>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</si>
  <si>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</si>
  <si>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</si>
  <si>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</si>
  <si>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</si>
  <si>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</si>
  <si>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</si>
  <si>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</si>
  <si>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</si>
  <si>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</si>
  <si>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</si>
  <si>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</si>
  <si>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</si>
  <si>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</si>
  <si>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</si>
  <si>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</si>
  <si>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</si>
  <si>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</si>
  <si>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</si>
  <si>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</si>
  <si>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</si>
  <si>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</si>
  <si>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</si>
  <si>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</si>
  <si>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</si>
  <si>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</si>
  <si>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</si>
  <si>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</si>
  <si>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</si>
  <si>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</si>
  <si>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</si>
  <si>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</si>
  <si>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</si>
  <si>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</si>
  <si>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</si>
  <si>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</si>
  <si>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</si>
  <si>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</si>
  <si>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</si>
  <si>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</si>
  <si>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</si>
  <si>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</si>
  <si>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</si>
  <si>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</si>
  <si>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</si>
  <si>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</si>
  <si>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</si>
  <si>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</si>
  <si>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</si>
  <si>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</si>
  <si>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</si>
  <si>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</si>
  <si>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</si>
  <si>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</si>
  <si>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</si>
  <si>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</si>
  <si>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</si>
  <si>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</si>
  <si>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</si>
  <si>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</si>
  <si>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</si>
  <si>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</si>
  <si>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</si>
  <si>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</si>
  <si>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</si>
  <si>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</si>
  <si>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</si>
  <si>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</si>
  <si>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</si>
  <si>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</si>
  <si>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</si>
  <si>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</si>
  <si>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</si>
  <si>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</si>
  <si>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</si>
  <si>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</si>
  <si>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</si>
  <si>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</si>
  <si>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</si>
  <si>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</si>
  <si>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</si>
  <si>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</si>
  <si>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</si>
  <si>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</si>
  <si>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</si>
  <si>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</si>
  <si>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</si>
  <si>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</si>
  <si>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</si>
  <si>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</si>
  <si>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</si>
  <si>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</si>
  <si>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</si>
  <si>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</si>
  <si>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</si>
  <si>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</si>
  <si>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</si>
  <si>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</si>
  <si>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</si>
  <si>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</si>
  <si>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</si>
  <si>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</si>
  <si>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</si>
  <si>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</si>
  <si>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</si>
  <si>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</si>
  <si>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</si>
  <si>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</si>
  <si>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</si>
  <si>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</si>
  <si>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</si>
  <si>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</si>
  <si>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</si>
  <si>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</si>
  <si>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</si>
  <si>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</si>
  <si>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</si>
  <si>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</si>
  <si>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</si>
  <si>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</si>
  <si>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</si>
  <si>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</si>
  <si>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</si>
  <si>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</si>
  <si>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</si>
  <si>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</si>
  <si>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</si>
  <si>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</si>
  <si>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</si>
  <si>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</si>
  <si>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</si>
  <si>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</si>
  <si>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</si>
  <si>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</si>
  <si>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</si>
  <si>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</si>
  <si>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</si>
  <si>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</si>
  <si>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</si>
  <si>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</si>
  <si>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</si>
  <si>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</si>
  <si>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</si>
  <si>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</si>
  <si>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</si>
  <si>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</si>
  <si>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</si>
  <si>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</si>
  <si>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</si>
  <si>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</si>
  <si>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</si>
  <si>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</si>
  <si>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</si>
  <si>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</si>
  <si>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</si>
  <si>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</si>
  <si>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</si>
  <si>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</si>
  <si>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</si>
  <si>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</si>
  <si>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</si>
  <si>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</si>
  <si>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</si>
  <si>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</si>
  <si>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</si>
  <si>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</si>
  <si>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</si>
  <si>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</si>
  <si>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</si>
  <si>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</si>
  <si>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</si>
  <si>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</si>
  <si>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</si>
  <si>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</si>
  <si>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</si>
  <si>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</si>
  <si>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</si>
  <si>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</si>
  <si>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</si>
  <si>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</si>
  <si>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</si>
  <si>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</si>
  <si>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</si>
  <si>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</si>
  <si>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</si>
  <si>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</si>
  <si>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</si>
  <si>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</si>
  <si>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</si>
  <si>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</si>
  <si>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</si>
  <si>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</si>
  <si>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</si>
  <si>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</si>
  <si>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</si>
  <si>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</si>
  <si>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</si>
  <si>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</si>
  <si>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</si>
  <si>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</si>
  <si>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</si>
  <si>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</si>
  <si>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</si>
  <si>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</si>
  <si>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</si>
  <si>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</si>
  <si>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</si>
  <si>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</si>
  <si>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</si>
  <si>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</si>
  <si>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</si>
  <si>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</si>
  <si>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</si>
  <si>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</si>
  <si>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</si>
  <si>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</si>
  <si>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</si>
  <si>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</si>
  <si>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</si>
  <si>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</si>
  <si>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</si>
  <si>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</si>
  <si>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</si>
  <si>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</si>
  <si>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</si>
  <si>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</si>
  <si>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</si>
  <si>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</si>
  <si>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</si>
  <si>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</si>
  <si>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</si>
  <si>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</si>
  <si>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</si>
  <si>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</si>
  <si>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</si>
  <si>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</si>
  <si>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</si>
  <si>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</si>
  <si>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</si>
  <si>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</si>
  <si>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</si>
  <si>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</si>
  <si>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</si>
  <si>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</si>
  <si>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</si>
  <si>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</si>
  <si>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</si>
  <si>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</si>
  <si>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</si>
  <si>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</si>
  <si>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</si>
  <si>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</si>
  <si>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</si>
  <si>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</si>
  <si>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</si>
  <si>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</si>
  <si>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</si>
  <si>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</si>
  <si>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</si>
  <si>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</si>
  <si>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</si>
  <si>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</si>
  <si>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</si>
  <si>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</si>
  <si>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</si>
  <si>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</si>
  <si>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</si>
  <si>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</si>
  <si>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</si>
  <si>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</si>
  <si>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</si>
  <si>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</si>
  <si>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</si>
  <si>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</si>
  <si>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</si>
  <si>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</si>
  <si>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</si>
  <si>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</si>
  <si>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</si>
  <si>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</si>
  <si>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</si>
  <si>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</si>
  <si>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</si>
  <si>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</si>
  <si>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</si>
  <si>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</si>
  <si>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</si>
  <si>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</si>
  <si>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</si>
  <si>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</si>
  <si>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</si>
  <si>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</si>
  <si>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</si>
  <si>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</si>
  <si>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</si>
  <si>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</si>
  <si>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</si>
  <si>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</si>
  <si>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</si>
  <si>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</si>
  <si>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</si>
  <si>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</si>
  <si>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</si>
  <si>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</si>
  <si>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</si>
  <si>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</si>
  <si>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</si>
  <si>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</si>
  <si>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</si>
  <si>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</si>
  <si>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</si>
  <si>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</si>
  <si>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</si>
  <si>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</si>
  <si>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</si>
  <si>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</si>
  <si>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</si>
  <si>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</si>
  <si>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</si>
  <si>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</si>
  <si>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</si>
  <si>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</si>
  <si>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</si>
  <si>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</si>
  <si>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</si>
  <si>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</si>
  <si>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</si>
  <si>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</si>
  <si>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</si>
  <si>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</si>
  <si>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</si>
  <si>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</si>
  <si>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</si>
  <si>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</si>
  <si>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</si>
  <si>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</si>
  <si>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</si>
  <si>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</si>
  <si>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</si>
  <si>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</si>
  <si>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</si>
  <si>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</si>
  <si>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</si>
  <si>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</si>
  <si>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</si>
  <si>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</si>
  <si>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</si>
  <si>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</si>
  <si>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</si>
  <si>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</si>
  <si>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</si>
  <si>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</si>
  <si>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</si>
  <si>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</si>
  <si>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</si>
  <si>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</si>
  <si>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</si>
  <si>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</si>
  <si>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</si>
  <si>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</si>
  <si>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</si>
  <si>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</si>
  <si>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</si>
  <si>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</si>
  <si>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</si>
  <si>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</si>
  <si>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</si>
  <si>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</si>
  <si>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</si>
  <si>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</si>
  <si>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</si>
  <si>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</si>
  <si>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</si>
  <si>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</si>
  <si>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</si>
  <si>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</si>
  <si>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</si>
  <si>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</si>
  <si>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</si>
  <si>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</si>
  <si>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</si>
  <si>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</si>
  <si>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</si>
  <si>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</si>
  <si>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</si>
  <si>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</si>
  <si>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</si>
  <si>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</si>
  <si>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</si>
  <si>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</si>
  <si>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</si>
  <si>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</si>
  <si>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</si>
  <si>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</si>
  <si>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</si>
  <si>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</si>
  <si>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</si>
  <si>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</si>
  <si>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</si>
  <si>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</si>
  <si>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</si>
  <si>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</si>
  <si>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</si>
  <si>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</si>
  <si>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</si>
  <si>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</si>
  <si>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</si>
  <si>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</si>
  <si>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</si>
  <si>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</si>
  <si>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</si>
  <si>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</si>
  <si>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</si>
  <si>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</si>
  <si>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</si>
  <si>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</si>
  <si>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</si>
  <si>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</si>
  <si>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</si>
  <si>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</si>
  <si>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</si>
  <si>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</si>
  <si>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</si>
  <si>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</si>
  <si>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</si>
  <si>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</si>
  <si>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</si>
  <si>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</si>
  <si>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</si>
  <si>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</si>
  <si>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</si>
  <si>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</si>
  <si>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</si>
  <si>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</si>
  <si>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</si>
  <si>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</si>
  <si>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</si>
  <si>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</si>
  <si>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</si>
  <si>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</si>
  <si>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</si>
  <si>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</si>
  <si>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</si>
  <si>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</si>
  <si>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</si>
  <si>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</si>
  <si>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</si>
  <si>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</si>
  <si>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</si>
  <si>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</si>
  <si>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</si>
  <si>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</si>
  <si>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</si>
  <si>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</si>
  <si>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</si>
  <si>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</si>
  <si>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</si>
  <si>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</si>
  <si>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</si>
  <si>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</si>
  <si>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</si>
  <si>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</si>
  <si>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</si>
  <si>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</si>
  <si>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</si>
  <si>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</si>
  <si>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</si>
  <si>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</si>
  <si>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</si>
  <si>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</si>
  <si>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</si>
  <si>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</si>
  <si>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</si>
  <si>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</si>
  <si>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</si>
  <si>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</si>
  <si>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</si>
  <si>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</si>
  <si>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</si>
  <si>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</si>
  <si>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</si>
  <si>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</si>
  <si>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</si>
  <si>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</si>
  <si>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</si>
  <si>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</si>
  <si>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</si>
  <si>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</si>
  <si>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</si>
  <si>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</si>
  <si>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</si>
  <si>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</si>
  <si>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</si>
  <si>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</si>
  <si>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</si>
  <si>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</si>
  <si>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</si>
  <si>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</si>
  <si>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</si>
  <si>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</si>
  <si>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</si>
  <si>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</si>
  <si>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</si>
  <si>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</si>
  <si>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</si>
  <si>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</si>
  <si>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</si>
  <si>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</si>
  <si>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</si>
  <si>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</si>
  <si>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</si>
  <si>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</si>
  <si>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</si>
  <si>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</si>
  <si>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</si>
  <si>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</si>
  <si>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</si>
  <si>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</si>
  <si>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</si>
  <si>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</si>
  <si>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</si>
  <si>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</si>
  <si>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</si>
  <si>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</si>
  <si>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</si>
  <si>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</si>
  <si>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</si>
  <si>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</si>
  <si>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</si>
  <si>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</si>
  <si>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</si>
  <si>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</si>
  <si>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</si>
  <si>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</si>
  <si>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</si>
  <si>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</si>
  <si>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</si>
  <si>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</si>
  <si>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</si>
  <si>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</si>
  <si>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</si>
  <si>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</si>
  <si>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</si>
  <si>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</si>
  <si>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</si>
  <si>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</si>
  <si>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</si>
  <si>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</si>
  <si>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</si>
  <si>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</si>
  <si>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</si>
  <si>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</si>
  <si>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</si>
  <si>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</si>
  <si>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</si>
  <si>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</si>
  <si>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</si>
  <si>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</si>
  <si>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</si>
  <si>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</si>
  <si>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</si>
  <si>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</si>
  <si>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</si>
  <si>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</si>
  <si>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</si>
  <si>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</si>
  <si>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</si>
  <si>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</si>
  <si>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</si>
  <si>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</si>
  <si>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</si>
  <si>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</si>
  <si>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</si>
  <si>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</si>
  <si>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</si>
  <si>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</si>
  <si>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</si>
  <si>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</si>
  <si>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</si>
  <si>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</si>
  <si>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</si>
  <si>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</si>
  <si>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</si>
  <si>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</si>
  <si>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</si>
  <si>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</si>
  <si>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</si>
  <si>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</si>
  <si>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</si>
  <si>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</si>
  <si>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</si>
  <si>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</si>
  <si>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</si>
  <si>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</si>
  <si>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</si>
  <si>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</si>
  <si>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</si>
  <si>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</si>
  <si>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</si>
  <si>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</si>
  <si>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</si>
  <si>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</si>
  <si>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</si>
  <si>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</si>
  <si>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</si>
  <si>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</si>
  <si>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</si>
  <si>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</si>
  <si>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</si>
  <si>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</si>
  <si>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</si>
  <si>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</si>
  <si>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</si>
  <si>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</si>
  <si>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</si>
  <si>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</si>
  <si>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</si>
  <si>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</si>
  <si>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</si>
  <si>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</si>
  <si>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</si>
  <si>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</si>
  <si>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</si>
  <si>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</si>
  <si>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</si>
  <si>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</si>
  <si>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</si>
  <si>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</si>
  <si>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</si>
  <si>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</si>
  <si>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</si>
  <si>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</si>
  <si>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</si>
  <si>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</si>
  <si>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</si>
  <si>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</si>
  <si>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</si>
  <si>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</si>
  <si>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</si>
  <si>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</si>
  <si>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</si>
  <si>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</si>
  <si>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</si>
  <si>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</si>
  <si>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</si>
  <si>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</si>
  <si>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</si>
  <si>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</si>
  <si>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</si>
  <si>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</si>
  <si>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</si>
  <si>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</si>
  <si>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</si>
  <si>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</si>
  <si>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</si>
  <si>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</si>
  <si>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</si>
  <si>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</si>
  <si>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</si>
  <si>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</si>
  <si>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</si>
  <si>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</si>
  <si>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</si>
  <si>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</si>
  <si>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</si>
  <si>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</si>
  <si>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</si>
  <si>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</si>
  <si>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</si>
  <si>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</si>
  <si>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</si>
  <si>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</si>
  <si>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</si>
  <si>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</si>
  <si>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</si>
  <si>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</si>
  <si>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</si>
  <si>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</si>
  <si>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</si>
  <si>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</si>
  <si>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</si>
  <si>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</si>
  <si>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</si>
  <si>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</si>
  <si>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</si>
  <si>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</si>
  <si>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</si>
  <si>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</si>
  <si>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</si>
  <si>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</si>
  <si>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</si>
  <si>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</si>
  <si>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</si>
  <si>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</si>
  <si>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</si>
  <si>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</si>
  <si>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</si>
  <si>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</si>
  <si>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</si>
  <si>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</si>
  <si>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</si>
  <si>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</si>
  <si>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</si>
  <si>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</si>
  <si>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</si>
  <si>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</si>
  <si>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</si>
  <si>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</si>
  <si>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</si>
  <si>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</si>
  <si>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</si>
  <si>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</si>
  <si>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</si>
  <si>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</si>
  <si>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</si>
  <si>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</si>
  <si>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</si>
  <si>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</si>
  <si>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</si>
  <si>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</si>
  <si>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</si>
  <si>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</si>
  <si>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</si>
  <si>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</si>
  <si>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</si>
  <si>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</si>
  <si>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</si>
  <si>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</si>
  <si>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</si>
  <si>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</si>
  <si>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</si>
  <si>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</si>
  <si>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</si>
  <si>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</si>
  <si>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</si>
  <si>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</si>
  <si>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</si>
  <si>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</si>
  <si>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</si>
  <si>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</si>
  <si>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</si>
  <si>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</si>
  <si>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</si>
  <si>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</si>
  <si>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</si>
  <si>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</si>
  <si>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</si>
  <si>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</si>
  <si>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</si>
  <si>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</si>
  <si>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</si>
  <si>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</si>
  <si>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</si>
  <si>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</si>
  <si>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</si>
  <si>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</si>
  <si>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</si>
  <si>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</si>
  <si>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</si>
  <si>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</si>
  <si>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</si>
  <si>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</si>
  <si>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</si>
  <si>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</si>
  <si>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</si>
  <si>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</si>
  <si>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</si>
  <si>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</si>
  <si>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</si>
  <si>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</si>
  <si>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</si>
  <si>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</si>
  <si>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</si>
  <si>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</si>
  <si>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</si>
  <si>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</si>
  <si>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</si>
  <si>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</si>
  <si>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</si>
  <si>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</si>
  <si>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</si>
  <si>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</si>
  <si>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</si>
  <si>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</si>
  <si>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</si>
  <si>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</si>
  <si>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</si>
  <si>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</si>
  <si>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</si>
  <si>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</si>
  <si>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</si>
  <si>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</si>
  <si>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</si>
  <si>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</si>
  <si>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</si>
  <si>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</si>
  <si>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</si>
  <si>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</si>
  <si>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</si>
  <si>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</si>
  <si>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</si>
  <si>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</si>
  <si>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</si>
  <si>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</si>
  <si>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</si>
  <si>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</si>
  <si>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</si>
  <si>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</si>
  <si>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</si>
  <si>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</si>
  <si>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</si>
  <si>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</si>
  <si>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</si>
  <si>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</si>
  <si>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</si>
  <si>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</si>
  <si>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</si>
  <si>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</si>
  <si>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</si>
  <si>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</si>
  <si>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</si>
  <si>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</si>
  <si>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</si>
  <si>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</si>
  <si>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</si>
  <si>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</si>
  <si>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</si>
  <si>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</si>
  <si>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</si>
  <si>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</si>
  <si>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</si>
  <si>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</si>
  <si>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</si>
  <si>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</si>
  <si>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</si>
  <si>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</si>
  <si>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</si>
  <si>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</si>
  <si>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</si>
  <si>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</si>
  <si>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</si>
  <si>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</si>
  <si>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</si>
  <si>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</si>
  <si>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</si>
  <si>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</si>
  <si>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</si>
  <si>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</si>
  <si>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</si>
  <si>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</si>
  <si>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</si>
  <si>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</si>
  <si>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</si>
  <si>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</si>
  <si>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</si>
  <si>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</si>
  <si>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</si>
  <si>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</si>
  <si>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</si>
  <si>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</si>
  <si>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</si>
  <si>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</si>
  <si>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</si>
  <si>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</si>
  <si>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</si>
  <si>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</si>
  <si>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</si>
  <si>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</si>
  <si>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</si>
  <si>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</si>
  <si>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</si>
  <si>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</si>
  <si>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</si>
  <si>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</si>
  <si>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</si>
  <si>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</si>
  <si>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</si>
  <si>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</si>
  <si>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</si>
  <si>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</si>
  <si>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</si>
  <si>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</si>
  <si>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</si>
  <si>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</si>
  <si>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</si>
  <si>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</si>
  <si>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</si>
  <si>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</si>
  <si>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</si>
  <si>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</si>
  <si>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</si>
  <si>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</si>
  <si>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</si>
  <si>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</si>
  <si>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</si>
  <si>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</si>
  <si>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</si>
  <si>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</si>
  <si>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</si>
  <si>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</si>
  <si>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</si>
  <si>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</si>
  <si>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</si>
  <si>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</si>
  <si>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</si>
  <si>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</si>
  <si>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</si>
  <si>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</si>
  <si>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</si>
  <si>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</si>
  <si>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</si>
  <si>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</si>
  <si>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</si>
  <si>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</si>
  <si>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</si>
  <si>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</si>
  <si>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</si>
  <si>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</si>
  <si>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</si>
  <si>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</si>
  <si>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</si>
  <si>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</si>
  <si>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</si>
  <si>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</si>
  <si>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</si>
  <si>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</si>
  <si>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</si>
  <si>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</si>
  <si>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</si>
  <si>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</si>
  <si>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</si>
  <si>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</si>
  <si>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</si>
  <si>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</si>
  <si>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</si>
  <si>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</si>
  <si>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</si>
  <si>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</si>
  <si>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</si>
  <si>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</si>
  <si>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</si>
  <si>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</si>
  <si>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</si>
  <si>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</si>
  <si>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</si>
  <si>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</si>
  <si>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</si>
  <si>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</si>
  <si>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</si>
  <si>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</si>
  <si>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</si>
  <si>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</si>
  <si>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</si>
  <si>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</si>
  <si>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</si>
  <si>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</si>
  <si>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</si>
  <si>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</si>
  <si>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</si>
  <si>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</si>
  <si>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</si>
  <si>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</si>
  <si>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</si>
  <si>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</si>
  <si>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</si>
  <si>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</si>
  <si>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</si>
  <si>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</si>
  <si>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</si>
  <si>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</si>
  <si>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</si>
  <si>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</si>
  <si>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</si>
  <si>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</si>
  <si>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</si>
  <si>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</si>
  <si>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</si>
  <si>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</si>
  <si>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</si>
  <si>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</si>
  <si>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</si>
  <si>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</si>
  <si>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</si>
  <si>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</si>
  <si>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</si>
  <si>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</si>
  <si>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</si>
  <si>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</si>
  <si>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</si>
  <si>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</si>
  <si>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</si>
  <si>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</si>
  <si>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</si>
  <si>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</si>
  <si>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</si>
  <si>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</si>
  <si>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</si>
  <si>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</si>
  <si>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</si>
  <si>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</si>
  <si>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</si>
  <si>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</si>
  <si>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</si>
  <si>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</si>
  <si>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</si>
  <si>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</si>
  <si>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</si>
  <si>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</si>
  <si>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</si>
  <si>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</si>
  <si>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</si>
  <si>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</si>
  <si>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</si>
  <si>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</si>
  <si>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</si>
  <si>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</si>
  <si>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</si>
  <si>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</si>
  <si>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</si>
  <si>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</si>
  <si>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</si>
  <si>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</si>
  <si>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</si>
  <si>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</si>
  <si>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</si>
  <si>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</si>
  <si>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</si>
  <si>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</si>
  <si>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</si>
  <si>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</si>
  <si>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</si>
  <si>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</si>
  <si>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</si>
  <si>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</si>
  <si>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</si>
  <si>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</si>
  <si>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</si>
  <si>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</si>
  <si>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</si>
  <si>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</si>
  <si>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</si>
  <si>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</si>
  <si>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</si>
  <si>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</si>
  <si>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</si>
  <si>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</si>
  <si>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</si>
  <si>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</si>
  <si>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</si>
  <si>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</si>
  <si>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</si>
  <si>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</si>
  <si>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</si>
  <si>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</si>
  <si>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</si>
  <si>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</si>
  <si>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</si>
  <si>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</si>
  <si>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</si>
  <si>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</si>
  <si>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</si>
  <si>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</si>
  <si>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</si>
  <si>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</si>
  <si>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</si>
  <si>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</si>
  <si>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</si>
  <si>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</si>
  <si>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</si>
  <si>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</si>
  <si>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</si>
  <si>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</si>
  <si>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</si>
  <si>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</si>
  <si>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</si>
  <si>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</si>
  <si>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</si>
  <si>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</si>
  <si>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</si>
  <si>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</si>
  <si>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</si>
  <si>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</si>
  <si>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</si>
  <si>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</si>
  <si>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</si>
  <si>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</si>
  <si>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</si>
  <si>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</si>
  <si>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</si>
  <si>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</si>
  <si>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</si>
  <si>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</si>
  <si>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</si>
  <si>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</si>
  <si>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</si>
  <si>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</si>
  <si>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</si>
  <si>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</si>
  <si>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</si>
  <si>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</si>
  <si>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</si>
  <si>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</si>
  <si>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</si>
  <si>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</si>
  <si>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</si>
  <si>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</si>
  <si>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</si>
  <si>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</si>
  <si>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</si>
  <si>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</si>
  <si>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</si>
  <si>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</si>
  <si>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</si>
  <si>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</si>
  <si>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</si>
  <si>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</si>
  <si>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</si>
  <si>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</si>
  <si>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</si>
  <si>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</si>
  <si>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</si>
  <si>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</si>
  <si>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</si>
  <si>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</si>
  <si>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</si>
  <si>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</si>
  <si>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</si>
  <si>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</si>
  <si>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</si>
  <si>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</si>
  <si>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</si>
  <si>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</si>
  <si>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</si>
  <si>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</si>
  <si>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</si>
  <si>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</si>
  <si>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</si>
  <si>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</si>
  <si>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</si>
  <si>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</si>
  <si>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</si>
  <si>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</si>
  <si>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</si>
  <si>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</si>
  <si>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</si>
  <si>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</si>
  <si>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</si>
  <si>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</si>
  <si>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</si>
  <si>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</si>
  <si>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</si>
  <si>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</si>
  <si>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</si>
  <si>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</si>
  <si>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</si>
  <si>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</si>
  <si>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</si>
  <si>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</si>
  <si>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</si>
  <si>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</si>
  <si>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</si>
  <si>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</si>
  <si>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</si>
  <si>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</si>
  <si>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</si>
  <si>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</si>
  <si>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</si>
  <si>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</si>
  <si>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</si>
  <si>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</si>
  <si>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</si>
  <si>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</si>
  <si>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</si>
  <si>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</si>
  <si>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</si>
  <si>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</si>
  <si>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</si>
  <si>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</si>
  <si>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</si>
  <si>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</si>
  <si>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</si>
  <si>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</si>
  <si>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</si>
  <si>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</si>
  <si>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</si>
  <si>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</si>
  <si>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</si>
  <si>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</si>
  <si>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</si>
  <si>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</si>
  <si>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</si>
  <si>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</si>
  <si>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</si>
  <si>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</si>
  <si>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</si>
  <si>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</si>
  <si>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</si>
  <si>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</si>
  <si>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</si>
  <si>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</si>
  <si>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</si>
  <si>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</si>
  <si>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</si>
  <si>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</si>
  <si>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</si>
  <si>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</si>
  <si>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</si>
  <si>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</si>
  <si>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</si>
  <si>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</si>
  <si>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</si>
  <si>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</si>
  <si>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</si>
  <si>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</si>
  <si>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</si>
  <si>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</si>
  <si>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</si>
  <si>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</si>
  <si>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</si>
  <si>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</si>
  <si>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</si>
  <si>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</si>
  <si>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</si>
  <si>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</si>
  <si>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</si>
  <si>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</si>
  <si>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</si>
  <si>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</si>
  <si>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</si>
  <si>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</si>
  <si>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</si>
  <si>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</si>
  <si>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</si>
  <si>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</si>
  <si>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</si>
  <si>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</si>
  <si>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</si>
  <si>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</si>
  <si>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</si>
  <si>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</si>
  <si>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</si>
  <si>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</si>
  <si>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</si>
  <si>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</si>
  <si>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</si>
  <si>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</si>
  <si>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</si>
  <si>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</si>
  <si>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</si>
  <si>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</si>
  <si>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</si>
  <si>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</si>
  <si>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</si>
  <si>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</si>
  <si>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</si>
  <si>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</si>
  <si>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</si>
  <si>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</si>
  <si>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</si>
  <si>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</si>
  <si>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</si>
  <si>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</si>
  <si>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</si>
  <si>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</si>
  <si>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</si>
  <si>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</si>
  <si>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</si>
  <si>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</si>
  <si>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</si>
  <si>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</si>
  <si>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</si>
  <si>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</si>
  <si>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</si>
  <si>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</si>
  <si>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</si>
  <si>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</si>
  <si>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</si>
  <si>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</si>
  <si>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</si>
  <si>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</si>
  <si>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</si>
  <si>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</si>
  <si>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</si>
  <si>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</si>
  <si>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</si>
  <si>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</si>
  <si>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</si>
  <si>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</si>
  <si>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</si>
  <si>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</si>
  <si>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</si>
  <si>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</si>
  <si>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</si>
  <si>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</si>
  <si>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</si>
  <si>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</si>
  <si>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</si>
  <si>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</si>
  <si>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</si>
  <si>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</si>
  <si>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</si>
  <si>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</si>
  <si>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</si>
  <si>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</si>
  <si>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</si>
  <si>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</si>
  <si>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</si>
  <si>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</si>
  <si>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</si>
  <si>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</si>
  <si>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</si>
  <si>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</si>
  <si>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</si>
  <si>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</si>
  <si>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</si>
  <si>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</si>
  <si>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</si>
  <si>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</si>
  <si>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</si>
  <si>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</si>
  <si>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</si>
  <si>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</si>
  <si>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</si>
  <si>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</si>
  <si>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</si>
  <si>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</si>
  <si>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</si>
  <si>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</si>
  <si>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</si>
  <si>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</si>
  <si>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</si>
  <si>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</si>
  <si>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</si>
  <si>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</si>
  <si>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</si>
  <si>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</si>
  <si>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</si>
  <si>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</si>
  <si>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</si>
  <si>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</si>
  <si>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</si>
  <si>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</si>
  <si>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</si>
  <si>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</si>
  <si>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</si>
  <si>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</si>
  <si>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</si>
  <si>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</si>
  <si>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</si>
  <si>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</si>
  <si>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</si>
  <si>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</si>
  <si>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</si>
  <si>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</si>
  <si>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</si>
  <si>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</si>
  <si>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</si>
  <si>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</si>
  <si>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</si>
  <si>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</si>
  <si>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</si>
  <si>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</si>
  <si>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</si>
  <si>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</si>
  <si>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</si>
  <si>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</si>
  <si>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</si>
  <si>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</si>
  <si>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</si>
  <si>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</si>
  <si>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</si>
  <si>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</si>
  <si>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</si>
  <si>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</si>
  <si>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</si>
  <si>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</si>
  <si>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</si>
  <si>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</si>
  <si>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</si>
  <si>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</si>
  <si>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</si>
  <si>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</si>
  <si>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</si>
  <si>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</si>
  <si>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</si>
  <si>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</si>
  <si>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</si>
  <si>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</si>
  <si>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</si>
  <si>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</si>
  <si>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</si>
  <si>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</si>
  <si>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</si>
  <si>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</si>
  <si>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</si>
  <si>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</si>
  <si>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</si>
  <si>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</si>
  <si>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</si>
  <si>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</si>
  <si>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</si>
  <si>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</si>
  <si>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</si>
  <si>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</si>
  <si>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</si>
  <si>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</si>
  <si>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</si>
  <si>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</si>
  <si>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</si>
  <si>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</si>
  <si>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</si>
  <si>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</si>
  <si>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</si>
  <si>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</si>
  <si>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</si>
  <si>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</si>
  <si>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</si>
  <si>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</si>
  <si>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</si>
  <si>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</si>
  <si>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</si>
  <si>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</si>
  <si>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</si>
  <si>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</si>
  <si>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</si>
  <si>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</si>
  <si>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</si>
  <si>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</si>
  <si>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</si>
  <si>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</si>
  <si>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</si>
  <si>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</si>
  <si>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</si>
  <si>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</si>
  <si>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</si>
  <si>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</si>
  <si>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</si>
  <si>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</si>
  <si>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</si>
  <si>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</si>
  <si>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</si>
  <si>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</si>
  <si>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</si>
  <si>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</si>
  <si>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</si>
  <si>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</si>
  <si>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</si>
  <si>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</si>
  <si>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</si>
  <si>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</si>
  <si>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</si>
  <si>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</si>
  <si>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</si>
  <si>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</si>
  <si>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</si>
  <si>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</si>
  <si>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</si>
  <si>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</si>
  <si>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</si>
  <si>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</si>
  <si>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</si>
  <si>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</si>
  <si>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</si>
  <si>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</si>
  <si>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</si>
  <si>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</si>
  <si>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</si>
  <si>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</si>
  <si>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</si>
  <si>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</si>
  <si>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</si>
  <si>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</si>
  <si>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</si>
  <si>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</si>
  <si>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</si>
  <si>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</si>
  <si>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</si>
  <si>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</si>
  <si>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</si>
  <si>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</si>
  <si>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</si>
  <si>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</si>
  <si>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</si>
  <si>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</si>
  <si>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</si>
  <si>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</si>
  <si>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</si>
  <si>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</si>
  <si>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</si>
  <si>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</si>
  <si>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</si>
  <si>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</si>
  <si>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</si>
  <si>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</si>
  <si>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</si>
  <si>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</si>
  <si>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</si>
  <si>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</si>
  <si>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</si>
  <si>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</si>
  <si>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</si>
  <si>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</si>
  <si>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</si>
  <si>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</si>
  <si>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</si>
  <si>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</si>
  <si>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</si>
  <si>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</si>
  <si>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</si>
  <si>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</si>
  <si>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</si>
  <si>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</si>
  <si>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</si>
  <si>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</si>
  <si>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</si>
  <si>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</si>
  <si>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</si>
  <si>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</si>
  <si>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</si>
  <si>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</si>
  <si>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</si>
  <si>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</si>
  <si>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</si>
  <si>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</si>
  <si>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</si>
  <si>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</si>
  <si>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</si>
  <si>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</si>
  <si>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</si>
  <si>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</si>
  <si>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</si>
  <si>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</si>
  <si>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</si>
  <si>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</si>
  <si>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</si>
  <si>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</si>
  <si>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</si>
  <si>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</si>
  <si>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</si>
  <si>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</si>
  <si>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</si>
  <si>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</si>
  <si>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</si>
  <si>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</si>
  <si>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</si>
  <si>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</si>
  <si>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</si>
  <si>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</si>
  <si>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</si>
  <si>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</si>
  <si>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</si>
  <si>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</si>
  <si>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</si>
  <si>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</si>
  <si>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</si>
  <si>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</si>
  <si>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</si>
  <si>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</si>
  <si>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</si>
  <si>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</si>
  <si>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</si>
  <si>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</si>
  <si>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</si>
  <si>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</si>
  <si>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</si>
  <si>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</si>
  <si>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</si>
  <si>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</si>
  <si>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</si>
  <si>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</si>
  <si>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</si>
  <si>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</si>
  <si>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</si>
  <si>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</si>
  <si>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</si>
  <si>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</si>
  <si>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</si>
  <si>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</si>
  <si>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</si>
  <si>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</si>
  <si>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</si>
  <si>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</si>
  <si>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</si>
  <si>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</si>
  <si>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</si>
  <si>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</si>
  <si>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</si>
  <si>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</si>
  <si>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</si>
  <si>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</si>
  <si>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</si>
  <si>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</si>
  <si>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</si>
  <si>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</si>
  <si>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</si>
  <si>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</si>
  <si>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</si>
  <si>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</si>
  <si>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</si>
  <si>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</si>
  <si>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</si>
  <si>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</si>
  <si>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</si>
  <si>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</si>
  <si>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</si>
  <si>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</si>
  <si>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</si>
  <si>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</si>
  <si>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</si>
  <si>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</si>
  <si>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</si>
  <si>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</si>
  <si>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</si>
  <si>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</si>
  <si>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</si>
  <si>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</si>
  <si>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</si>
  <si>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</si>
  <si>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</si>
  <si>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</si>
  <si>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</si>
  <si>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</si>
  <si>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</si>
  <si>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</si>
  <si>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</si>
  <si>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</si>
  <si>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</si>
  <si>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</si>
  <si>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</si>
  <si>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</si>
  <si>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</si>
  <si>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</si>
  <si>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</si>
  <si>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</si>
  <si>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</si>
  <si>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</si>
  <si>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</si>
  <si>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</si>
  <si>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</si>
  <si>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</si>
  <si>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</si>
  <si>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</si>
  <si>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</si>
  <si>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</si>
  <si>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</si>
  <si>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</si>
  <si>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</si>
  <si>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</si>
  <si>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</si>
  <si>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</si>
  <si>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</si>
  <si>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</si>
  <si>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</si>
  <si>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</si>
  <si>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</si>
  <si>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</si>
  <si>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</si>
  <si>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</si>
  <si>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</si>
  <si>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</si>
  <si>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</si>
  <si>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</si>
  <si>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</si>
  <si>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</si>
  <si>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</si>
  <si>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</si>
  <si>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</si>
  <si>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</si>
  <si>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</si>
  <si>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</si>
  <si>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</si>
  <si>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</si>
  <si>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</si>
  <si>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</si>
  <si>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</si>
  <si>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</si>
  <si>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</si>
  <si>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</si>
  <si>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</si>
  <si>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</si>
  <si>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</si>
  <si>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</si>
  <si>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</si>
  <si>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</si>
  <si>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</si>
  <si>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</si>
  <si>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</si>
  <si>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</si>
  <si>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</si>
  <si>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</si>
  <si>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</si>
  <si>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</si>
  <si>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</si>
  <si>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</si>
  <si>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</si>
  <si>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</si>
  <si>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</si>
  <si>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</si>
  <si>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</si>
  <si>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</si>
  <si>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</si>
  <si>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</si>
  <si>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</si>
  <si>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</si>
  <si>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</si>
  <si>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</si>
  <si>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</si>
  <si>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</si>
  <si>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</si>
  <si>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</si>
  <si>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</si>
  <si>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</si>
  <si>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</si>
  <si>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</si>
  <si>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</si>
  <si>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</si>
  <si>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</si>
  <si>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</si>
  <si>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</si>
  <si>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</si>
  <si>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</si>
  <si>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</si>
  <si>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</si>
  <si>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</si>
  <si>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</si>
  <si>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</si>
  <si>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</si>
  <si>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</si>
  <si>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</si>
  <si>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</si>
  <si>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</si>
  <si>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</si>
  <si>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</si>
  <si>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</si>
  <si>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</si>
  <si>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</si>
  <si>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</si>
  <si>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</si>
  <si>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</si>
  <si>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</si>
  <si>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</si>
  <si>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</si>
  <si>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</si>
  <si>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</si>
  <si>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</si>
  <si>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</si>
  <si>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</si>
  <si>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</si>
  <si>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</si>
  <si>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</si>
  <si>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</si>
  <si>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</si>
  <si>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</si>
  <si>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</si>
  <si>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</si>
  <si>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</si>
  <si>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</si>
  <si>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</si>
  <si>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</si>
  <si>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</si>
  <si>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</si>
  <si>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</si>
  <si>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</si>
  <si>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</si>
  <si>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</si>
  <si>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</si>
  <si>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</si>
  <si>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</si>
  <si>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</si>
  <si>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</si>
  <si>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</si>
  <si>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</si>
  <si>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</si>
  <si>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</si>
  <si>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</si>
  <si>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</si>
  <si>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</si>
  <si>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</si>
  <si>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</si>
  <si>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</si>
  <si>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</si>
  <si>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</si>
  <si>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</si>
  <si>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</si>
  <si>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</si>
  <si>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</si>
  <si>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</si>
  <si>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</si>
  <si>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</si>
  <si>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</si>
  <si>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</si>
  <si>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</si>
  <si>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</si>
  <si>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</si>
  <si>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</si>
  <si>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</si>
  <si>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</si>
  <si>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</si>
  <si>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</si>
  <si>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</si>
  <si>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</si>
  <si>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</si>
  <si>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</si>
  <si>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</si>
  <si>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</si>
  <si>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</si>
  <si>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</si>
  <si>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</si>
  <si>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</si>
  <si>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</si>
  <si>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</si>
  <si>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</si>
  <si>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</si>
  <si>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</si>
  <si>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</si>
  <si>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</si>
  <si>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</si>
  <si>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</si>
  <si>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</si>
  <si>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</si>
  <si>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</si>
  <si>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</si>
  <si>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</si>
  <si>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</si>
  <si>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</si>
  <si>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</si>
  <si>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</si>
  <si>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</si>
  <si>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</si>
  <si>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</si>
  <si>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</si>
  <si>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</si>
  <si>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</si>
  <si>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</si>
  <si>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</si>
  <si>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</si>
  <si>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</si>
  <si>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</si>
  <si>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</si>
  <si>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</si>
  <si>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</si>
  <si>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</si>
  <si>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</si>
  <si>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</si>
  <si>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</si>
  <si>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</si>
  <si>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</si>
  <si>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</si>
  <si>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</si>
  <si>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</si>
  <si>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</si>
  <si>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</si>
  <si>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</si>
  <si>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</si>
  <si>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</si>
  <si>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</si>
  <si>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</si>
  <si>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</si>
  <si>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</si>
  <si>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</si>
  <si>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</si>
  <si>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</si>
  <si>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</si>
  <si>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</si>
  <si>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</si>
  <si>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</si>
  <si>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</si>
  <si>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</si>
  <si>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</si>
  <si>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</si>
  <si>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</si>
  <si>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</si>
  <si>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</si>
  <si>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</si>
  <si>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</si>
  <si>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</si>
  <si>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</si>
  <si>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</si>
  <si>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</si>
  <si>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</si>
  <si>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</si>
  <si>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</si>
  <si>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</si>
  <si>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</si>
  <si>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</si>
  <si>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</si>
  <si>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</si>
  <si>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</si>
  <si>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</si>
  <si>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</si>
  <si>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</si>
  <si>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</si>
  <si>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</si>
  <si>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</si>
  <si>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</si>
  <si>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</si>
  <si>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</si>
  <si>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</si>
  <si>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</si>
  <si>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</si>
  <si>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</si>
  <si>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</si>
  <si>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</si>
  <si>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</si>
  <si>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</si>
  <si>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</si>
  <si>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</si>
  <si>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</si>
  <si>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</si>
  <si>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</si>
  <si>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</si>
  <si>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</si>
  <si>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</si>
  <si>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</si>
  <si>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</si>
  <si>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</si>
  <si>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</si>
  <si>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</si>
  <si>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</si>
  <si>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</si>
  <si>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</si>
  <si>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</si>
  <si>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</si>
  <si>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</si>
  <si>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</si>
  <si>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</si>
  <si>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</si>
  <si>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</si>
  <si>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</si>
  <si>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</si>
  <si>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</si>
  <si>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</si>
  <si>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</si>
  <si>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</si>
  <si>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</si>
  <si>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</si>
  <si>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</si>
  <si>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</si>
  <si>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</si>
  <si>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</si>
  <si>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</si>
  <si>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</si>
  <si>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</si>
  <si>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</si>
  <si>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</si>
  <si>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</si>
  <si>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</si>
  <si>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</si>
  <si>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</si>
  <si>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</si>
  <si>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</si>
  <si>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</si>
  <si>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</si>
  <si>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</si>
  <si>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</si>
  <si>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</si>
  <si>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</si>
  <si>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</si>
  <si>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</si>
  <si>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</si>
  <si>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</si>
  <si>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</si>
  <si>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</si>
  <si>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</si>
  <si>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</si>
  <si>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</si>
  <si>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</si>
  <si>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</si>
  <si>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</si>
  <si>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</si>
  <si>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</si>
  <si>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</si>
  <si>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</si>
  <si>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</si>
  <si>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</si>
  <si>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</si>
  <si>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</si>
  <si>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</si>
  <si>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</si>
  <si>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</si>
  <si>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</si>
  <si>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</si>
  <si>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</si>
  <si>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</si>
  <si>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</si>
  <si>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</si>
  <si>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</si>
  <si>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</si>
  <si>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</si>
  <si>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</si>
  <si>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</si>
  <si>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</si>
  <si>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</si>
  <si>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</si>
  <si>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</si>
  <si>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</si>
  <si>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</si>
  <si>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</si>
  <si>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</si>
  <si>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</si>
  <si>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</si>
  <si>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</si>
  <si>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</si>
  <si>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</si>
  <si>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</si>
  <si>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</si>
  <si>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</si>
  <si>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</si>
  <si>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</si>
  <si>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</si>
  <si>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</si>
  <si>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</si>
  <si>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</si>
  <si>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</si>
  <si>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</si>
  <si>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</si>
  <si>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</si>
  <si>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</si>
  <si>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</si>
  <si>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</si>
  <si>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</si>
  <si>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</si>
  <si>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</si>
  <si>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</si>
  <si>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</si>
  <si>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</si>
  <si>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</si>
  <si>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</si>
  <si>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</si>
  <si>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</si>
  <si>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</si>
  <si>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</si>
  <si>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</si>
  <si>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</si>
  <si>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</si>
  <si>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</si>
  <si>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</si>
  <si>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</si>
  <si>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</si>
  <si>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</si>
  <si>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</si>
  <si>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</si>
  <si>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</si>
  <si>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</si>
  <si>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</si>
  <si>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</si>
  <si>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</si>
  <si>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</si>
  <si>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</si>
  <si>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</si>
  <si>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</si>
  <si>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</si>
  <si>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</si>
  <si>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</si>
  <si>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</si>
  <si>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</si>
  <si>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</si>
  <si>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</si>
  <si>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</si>
  <si>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</si>
  <si>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</si>
  <si>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</si>
  <si>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</si>
  <si>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</si>
  <si>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</si>
  <si>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</si>
  <si>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</si>
  <si>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</si>
  <si>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</si>
  <si>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</si>
  <si>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</si>
  <si>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</si>
  <si>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</si>
  <si>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</si>
  <si>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</si>
  <si>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</si>
  <si>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</si>
  <si>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</si>
  <si>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</si>
  <si>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</si>
  <si>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</si>
  <si>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</si>
  <si>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</si>
  <si>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</si>
  <si>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</si>
  <si>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</si>
  <si>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</si>
  <si>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</si>
  <si>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</si>
  <si>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</si>
  <si>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</si>
  <si>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</si>
  <si>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</si>
  <si>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</si>
  <si>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</si>
  <si>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</si>
  <si>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</si>
  <si>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</si>
  <si>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</si>
  <si>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</si>
  <si>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</si>
  <si>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</si>
  <si>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</si>
  <si>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</si>
  <si>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</si>
  <si>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</si>
  <si>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</si>
  <si>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</si>
  <si>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</si>
  <si>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</si>
  <si>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</si>
  <si>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</si>
  <si>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</si>
  <si>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</si>
  <si>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</si>
  <si>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</si>
  <si>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</si>
  <si>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</si>
  <si>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</si>
  <si>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</si>
  <si>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</si>
  <si>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</si>
  <si>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</si>
  <si>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</si>
  <si>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</si>
  <si>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</si>
  <si>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</si>
  <si>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</si>
  <si>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</si>
  <si>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</si>
  <si>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</si>
  <si>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</si>
  <si>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</si>
  <si>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</si>
  <si>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</si>
  <si>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</si>
  <si>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</si>
  <si>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</si>
  <si>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</si>
  <si>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</si>
  <si>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</si>
  <si>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</si>
  <si>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</si>
  <si>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</si>
  <si>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</si>
  <si>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</si>
  <si>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</si>
  <si>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</si>
  <si>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</si>
  <si>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</si>
  <si>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</si>
  <si>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</si>
  <si>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</si>
  <si>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</si>
  <si>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</si>
  <si>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</si>
  <si>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</si>
  <si>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</si>
  <si>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</si>
  <si>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</si>
  <si>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</si>
  <si>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</si>
  <si>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</si>
  <si>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</si>
  <si>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</si>
  <si>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</si>
  <si>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</si>
  <si>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</si>
  <si>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</si>
  <si>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</si>
  <si>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</si>
  <si>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</si>
  <si>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</si>
  <si>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</si>
  <si>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</si>
  <si>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</si>
  <si>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</si>
  <si>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</si>
  <si>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</si>
  <si>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</si>
  <si>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</si>
  <si>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</si>
  <si>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</si>
  <si>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</si>
  <si>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</si>
  <si>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</si>
  <si>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</si>
  <si>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</si>
  <si>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</si>
  <si>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</si>
  <si>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</si>
  <si>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</si>
  <si>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</si>
  <si>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</si>
  <si>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</si>
  <si>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</si>
  <si>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</si>
  <si>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</si>
  <si>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</si>
  <si>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</si>
  <si>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</si>
  <si>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</si>
  <si>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</si>
  <si>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</si>
  <si>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</si>
  <si>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</si>
  <si>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</si>
  <si>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</si>
  <si>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</si>
  <si>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</si>
  <si>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</si>
  <si>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</si>
  <si>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</si>
  <si>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</si>
  <si>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</si>
  <si>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</si>
  <si>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</si>
  <si>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</si>
  <si>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</si>
  <si>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</si>
  <si>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</si>
  <si>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</si>
  <si>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</si>
  <si>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</si>
  <si>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</si>
  <si>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</si>
  <si>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</si>
  <si>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</si>
  <si>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</si>
  <si>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</si>
  <si>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</si>
  <si>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</si>
  <si>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</si>
  <si>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</si>
  <si>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</si>
  <si>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</si>
  <si>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</si>
  <si>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</si>
  <si>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</si>
  <si>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</si>
  <si>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</si>
  <si>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</si>
  <si>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</si>
  <si>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</si>
  <si>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</si>
  <si>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</si>
  <si>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</si>
  <si>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</si>
  <si>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</si>
  <si>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</si>
  <si>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</si>
  <si>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</si>
  <si>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</si>
  <si>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</si>
  <si>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</si>
  <si>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</si>
  <si>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</si>
  <si>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</si>
  <si>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</si>
  <si>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</si>
  <si>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</si>
  <si>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</si>
  <si>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</si>
  <si>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</si>
  <si>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</si>
  <si>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</si>
  <si>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</si>
  <si>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</si>
  <si>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</si>
  <si>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</si>
  <si>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</si>
  <si>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</si>
  <si>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</si>
  <si>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</si>
  <si>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</si>
  <si>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</si>
  <si>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</si>
  <si>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</si>
  <si>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</si>
  <si>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</si>
  <si>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</si>
  <si>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</si>
  <si>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</si>
  <si>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</si>
  <si>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</si>
  <si>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</si>
  <si>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</si>
  <si>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</si>
  <si>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</si>
  <si>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</si>
  <si>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</si>
  <si>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</si>
  <si>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</si>
  <si>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</si>
  <si>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</si>
  <si>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</si>
  <si>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</si>
  <si>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</si>
  <si>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</si>
  <si>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</si>
  <si>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</si>
  <si>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</si>
  <si>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</si>
  <si>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</si>
  <si>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</si>
  <si>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</si>
  <si>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</si>
  <si>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</si>
  <si>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</si>
  <si>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</si>
  <si>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</si>
  <si>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</si>
  <si>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</si>
  <si>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</si>
  <si>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</si>
  <si>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</si>
  <si>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</si>
  <si>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</si>
  <si>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</si>
  <si>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</si>
  <si>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</si>
  <si>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</si>
  <si>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</si>
  <si>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</si>
  <si>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</si>
  <si>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</si>
  <si>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</si>
  <si>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</si>
  <si>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</si>
  <si>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</si>
  <si>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</si>
  <si>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</si>
  <si>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</si>
  <si>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</si>
  <si>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</si>
  <si>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</si>
  <si>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</si>
  <si>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</si>
  <si>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</si>
  <si>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</si>
  <si>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</si>
  <si>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</si>
  <si>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</si>
  <si>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</si>
  <si>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</si>
  <si>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</si>
  <si>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</si>
  <si>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</si>
  <si>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</si>
  <si>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</si>
  <si>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</si>
  <si>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</si>
  <si>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</si>
  <si>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</si>
  <si>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</si>
  <si>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</si>
  <si>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</si>
  <si>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</si>
  <si>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</si>
  <si>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</si>
  <si>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</si>
  <si>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</si>
  <si>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</si>
  <si>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</si>
  <si>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</si>
  <si>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</si>
  <si>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</si>
  <si>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</si>
  <si>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</si>
  <si>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</si>
  <si>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</si>
  <si>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</si>
  <si>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</si>
  <si>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</si>
  <si>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</si>
  <si>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</si>
  <si>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</si>
  <si>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</si>
  <si>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</si>
  <si>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</si>
  <si>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</si>
  <si>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</si>
  <si>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</si>
  <si>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</si>
  <si>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</si>
  <si>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</si>
  <si>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</si>
  <si>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</si>
  <si>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</si>
  <si>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</si>
  <si>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</si>
  <si>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</si>
  <si>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</si>
  <si>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</si>
  <si>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</si>
  <si>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</si>
  <si>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</si>
  <si>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</si>
  <si>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</si>
  <si>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</si>
  <si>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</si>
  <si>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</si>
  <si>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</si>
  <si>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</si>
  <si>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</si>
  <si>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</si>
  <si>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</si>
  <si>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</si>
  <si>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</si>
  <si>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</si>
  <si>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</si>
  <si>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</si>
  <si>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</si>
  <si>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</si>
  <si>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</si>
  <si>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</si>
  <si>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</si>
  <si>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</si>
  <si>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</si>
  <si>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</si>
  <si>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</si>
  <si>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</si>
  <si>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</si>
  <si>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</si>
  <si>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</si>
  <si>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</si>
  <si>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</si>
  <si>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</si>
  <si>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</si>
  <si>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</si>
  <si>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</si>
  <si>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</si>
  <si>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</si>
  <si>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</si>
  <si>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</si>
  <si>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</si>
  <si>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</si>
  <si>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</si>
  <si>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</si>
  <si>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</si>
  <si>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</si>
  <si>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</si>
  <si>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</si>
  <si>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</si>
  <si>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</si>
  <si>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</si>
  <si>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</si>
  <si>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</si>
  <si>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</si>
  <si>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</si>
  <si>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</si>
  <si>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</si>
  <si>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</si>
  <si>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</si>
  <si>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</si>
  <si>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</si>
  <si>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</si>
  <si>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</si>
  <si>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</si>
  <si>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</si>
  <si>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</si>
  <si>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</si>
  <si>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</si>
  <si>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</si>
  <si>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</si>
  <si>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</si>
  <si>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</si>
  <si>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</si>
  <si>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</si>
  <si>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</si>
  <si>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</si>
  <si>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</si>
  <si>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</si>
  <si>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</si>
  <si>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</si>
  <si>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</si>
  <si>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</si>
  <si>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</si>
  <si>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</si>
  <si>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</si>
  <si>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</si>
  <si>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</si>
  <si>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</si>
  <si>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</si>
  <si>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</si>
  <si>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</si>
  <si>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</si>
  <si>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</si>
  <si>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</si>
  <si>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</si>
  <si>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</si>
  <si>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</si>
  <si>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</si>
  <si>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</si>
  <si>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</si>
  <si>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</si>
  <si>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</si>
  <si>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</si>
  <si>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</si>
  <si>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</si>
  <si>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</si>
  <si>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</si>
  <si>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</si>
  <si>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</si>
  <si>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</si>
  <si>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</si>
  <si>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</si>
  <si>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</si>
  <si>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</si>
  <si>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</si>
  <si>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</si>
  <si>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</si>
  <si>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</si>
  <si>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</si>
  <si>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</si>
  <si>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</si>
  <si>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</si>
  <si>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</si>
  <si>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</si>
  <si>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</si>
  <si>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</si>
  <si>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</si>
  <si>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</si>
  <si>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</si>
  <si>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</si>
  <si>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</si>
  <si>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</si>
  <si>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</si>
  <si>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</si>
  <si>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</si>
  <si>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</si>
  <si>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</si>
  <si>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</si>
  <si>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</si>
  <si>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</si>
  <si>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</si>
  <si>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</si>
  <si>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</si>
  <si>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</si>
  <si>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</si>
  <si>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</si>
  <si>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</si>
  <si>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</si>
  <si>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</si>
  <si>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</si>
  <si>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</si>
  <si>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</si>
  <si>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</si>
  <si>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</si>
  <si>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</si>
  <si>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</si>
  <si>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</si>
  <si>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</si>
  <si>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</si>
  <si>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</si>
  <si>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</si>
  <si>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</si>
  <si>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</si>
  <si>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</si>
  <si>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</si>
  <si>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</si>
  <si>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</si>
  <si>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</si>
  <si>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</si>
  <si>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</si>
  <si>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</si>
  <si>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</si>
  <si>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</si>
  <si>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</si>
  <si>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</si>
  <si>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</si>
  <si>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</si>
  <si>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</si>
  <si>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</si>
  <si>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</si>
  <si>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</si>
  <si>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</si>
  <si>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</si>
  <si>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</si>
  <si>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</si>
  <si>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</si>
  <si>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</si>
  <si>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</si>
  <si>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</si>
  <si>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</si>
  <si>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</si>
  <si>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</si>
  <si>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</si>
  <si>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</si>
  <si>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</si>
  <si>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</si>
  <si>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</si>
  <si>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</si>
  <si>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</si>
  <si>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</si>
  <si>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</si>
  <si>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</si>
  <si>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</si>
  <si>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</si>
  <si>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</si>
  <si>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</si>
  <si>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</si>
  <si>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</si>
  <si>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</si>
  <si>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</si>
  <si>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</si>
  <si>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</si>
  <si>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</si>
  <si>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</si>
  <si>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</si>
  <si>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</si>
  <si>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</si>
  <si>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</si>
  <si>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</si>
  <si>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</si>
  <si>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</si>
  <si>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</si>
  <si>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</si>
  <si>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</si>
  <si>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</si>
  <si>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</si>
  <si>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</si>
  <si>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</si>
  <si>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</si>
  <si>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</si>
  <si>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</si>
  <si>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</si>
  <si>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</si>
  <si>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</si>
  <si>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</si>
  <si>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</si>
  <si>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</si>
  <si>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</si>
  <si>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</si>
  <si>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</si>
  <si>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</si>
  <si>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</si>
  <si>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</si>
  <si>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</si>
  <si>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</si>
  <si>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</si>
  <si>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</si>
  <si>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</si>
  <si>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</si>
  <si>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</si>
  <si>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</si>
  <si>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</si>
  <si>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</si>
  <si>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</si>
  <si>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</si>
  <si>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</si>
  <si>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</si>
  <si>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</si>
  <si>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</si>
  <si>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</si>
  <si>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</si>
  <si>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</si>
  <si>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</si>
  <si>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</si>
  <si>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</si>
  <si>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</si>
  <si>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</si>
  <si>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</si>
  <si>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</si>
  <si>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</si>
  <si>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</si>
  <si>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</si>
  <si>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</si>
  <si>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</si>
  <si>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</si>
  <si>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</si>
  <si>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</si>
  <si>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</si>
  <si>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</si>
  <si>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</si>
  <si>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</si>
  <si>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</si>
  <si>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</si>
  <si>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</si>
  <si>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</si>
  <si>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</si>
  <si>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</si>
  <si>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</si>
  <si>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</si>
  <si>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</si>
  <si>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</si>
  <si>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</si>
  <si>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</si>
  <si>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</si>
  <si>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</si>
  <si>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</si>
  <si>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</si>
  <si>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</si>
  <si>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</si>
  <si>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</si>
  <si>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</si>
  <si>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</si>
  <si>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</si>
  <si>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</si>
  <si>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</si>
  <si>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</si>
  <si>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</si>
  <si>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</si>
  <si>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</si>
  <si>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</si>
  <si>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</si>
  <si>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</si>
  <si>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</si>
  <si>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</si>
  <si>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</si>
  <si>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</si>
  <si>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</si>
  <si>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</si>
  <si>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</si>
  <si>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</si>
  <si>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</si>
  <si>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</si>
  <si>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</si>
  <si>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</si>
  <si>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</si>
  <si>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</si>
  <si>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</si>
  <si>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</si>
  <si>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</si>
  <si>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</si>
  <si>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</si>
  <si>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</si>
  <si>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</si>
  <si>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</si>
  <si>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</si>
  <si>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</si>
  <si>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</si>
  <si>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</si>
  <si>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</si>
  <si>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</si>
  <si>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</si>
  <si>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</si>
  <si>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</si>
  <si>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</si>
  <si>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</si>
  <si>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</si>
  <si>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</si>
  <si>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</si>
  <si>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</si>
  <si>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</si>
  <si>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</si>
  <si>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</si>
  <si>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</si>
  <si>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</si>
  <si>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</si>
  <si>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</si>
  <si>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</si>
  <si>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</si>
  <si>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</si>
  <si>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</si>
  <si>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</si>
  <si>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</si>
  <si>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</si>
  <si>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</si>
  <si>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</si>
  <si>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</si>
  <si>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</si>
  <si>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</si>
  <si>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</si>
  <si>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</si>
  <si>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</si>
  <si>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</si>
  <si>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</si>
  <si>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</si>
  <si>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</si>
  <si>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</si>
  <si>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</si>
  <si>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</si>
  <si>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</si>
  <si>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</si>
  <si>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</si>
  <si>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</si>
  <si>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</si>
  <si>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</si>
  <si>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</si>
  <si>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</si>
  <si>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</si>
  <si>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</si>
  <si>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</si>
  <si>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</si>
  <si>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</si>
  <si>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</si>
  <si>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</si>
  <si>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</si>
  <si>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</si>
  <si>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</si>
  <si>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</si>
  <si>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</si>
  <si>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</si>
  <si>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</si>
  <si>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</si>
  <si>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</si>
  <si>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</si>
  <si>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</si>
  <si>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</si>
  <si>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</si>
  <si>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</si>
  <si>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</si>
  <si>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</si>
  <si>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</si>
  <si>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</si>
  <si>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</si>
  <si>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</si>
  <si>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</si>
  <si>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</si>
  <si>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</si>
  <si>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</si>
  <si>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</si>
  <si>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</si>
  <si>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</si>
  <si>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</si>
  <si>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</si>
  <si>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</si>
  <si>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</si>
  <si>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</si>
  <si>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</si>
  <si>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</si>
  <si>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</si>
  <si>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</si>
  <si>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</si>
  <si>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</si>
  <si>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</si>
  <si>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</si>
  <si>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</si>
  <si>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</si>
  <si>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</si>
  <si>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</si>
  <si>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</si>
  <si>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</si>
  <si>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</si>
  <si>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</si>
  <si>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</si>
  <si>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</si>
  <si>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</si>
  <si>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</si>
  <si>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</si>
  <si>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</si>
  <si>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</si>
  <si>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</si>
  <si>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</si>
  <si>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</si>
  <si>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</si>
  <si>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</si>
  <si>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</si>
  <si>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</si>
  <si>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</si>
  <si>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</si>
  <si>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</si>
  <si>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</si>
  <si>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</si>
  <si>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</si>
  <si>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</si>
  <si>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</si>
  <si>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</si>
  <si>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</si>
  <si>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</si>
  <si>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</si>
  <si>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</si>
  <si>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</si>
  <si>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</si>
  <si>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</si>
  <si>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</si>
  <si>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</si>
  <si>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</si>
  <si>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</si>
  <si>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</si>
  <si>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</si>
  <si>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</si>
  <si>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</si>
  <si>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</si>
  <si>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</si>
  <si>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</si>
  <si>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</si>
  <si>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</si>
  <si>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</si>
  <si>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</si>
  <si>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</si>
  <si>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</si>
  <si>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</si>
  <si>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</si>
  <si>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</si>
  <si>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</si>
  <si>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</si>
  <si>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</si>
  <si>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</si>
  <si>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</si>
  <si>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</si>
  <si>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</si>
  <si>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</si>
  <si>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</si>
  <si>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</si>
  <si>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</si>
  <si>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</si>
  <si>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</si>
  <si>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</si>
  <si>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</si>
  <si>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</si>
  <si>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</si>
  <si>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</si>
  <si>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</si>
  <si>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</si>
  <si>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</si>
  <si>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</si>
  <si>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</si>
  <si>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</si>
  <si>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</si>
  <si>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</si>
  <si>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</si>
  <si>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</si>
  <si>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</si>
  <si>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</si>
  <si>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</si>
  <si>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</si>
  <si>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</si>
  <si>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</si>
  <si>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</si>
  <si>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</si>
  <si>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</si>
  <si>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</si>
  <si>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</si>
  <si>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</si>
  <si>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</si>
  <si>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</si>
  <si>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</si>
  <si>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</si>
  <si>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</si>
  <si>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</si>
  <si>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</si>
  <si>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</si>
  <si>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</si>
  <si>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</si>
  <si>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</si>
  <si>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</si>
  <si>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</si>
  <si>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</si>
  <si>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</si>
  <si>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</si>
  <si>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</si>
  <si>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</si>
  <si>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</si>
  <si>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</si>
  <si>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</si>
  <si>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</si>
  <si>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</si>
  <si>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</si>
  <si>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</si>
  <si>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</si>
  <si>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</si>
  <si>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</si>
  <si>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</si>
  <si>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</si>
  <si>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</si>
  <si>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</si>
  <si>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</si>
  <si>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</si>
  <si>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</si>
  <si>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</si>
  <si>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</si>
  <si>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</si>
  <si>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</si>
  <si>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</si>
  <si>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</si>
  <si>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</si>
  <si>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</si>
  <si>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</si>
  <si>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</si>
  <si>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</si>
  <si>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</si>
  <si>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</si>
  <si>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</si>
  <si>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</si>
  <si>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</si>
  <si>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</si>
  <si>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</si>
  <si>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</si>
  <si>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</si>
  <si>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</si>
  <si>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</si>
  <si>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</si>
  <si>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</si>
  <si>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</si>
  <si>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</si>
  <si>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</si>
  <si>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</si>
  <si>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</si>
  <si>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</si>
  <si>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</si>
  <si>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</si>
  <si>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</si>
  <si>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</si>
  <si>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</si>
  <si>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</si>
  <si>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</si>
  <si>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</si>
  <si>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</si>
  <si>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</si>
  <si>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</si>
  <si>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</si>
  <si>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</si>
  <si>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</si>
  <si>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</si>
  <si>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</si>
  <si>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</si>
  <si>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</si>
  <si>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</si>
  <si>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</si>
  <si>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</si>
  <si>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</si>
  <si>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</si>
  <si>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</si>
  <si>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</si>
  <si>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</si>
  <si>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</si>
  <si>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</si>
  <si>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</si>
  <si>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</si>
  <si>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</si>
  <si>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</si>
  <si>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</si>
  <si>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</si>
  <si>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</si>
  <si>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</si>
  <si>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</si>
  <si>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</si>
  <si>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</si>
  <si>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</si>
  <si>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</si>
  <si>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</si>
  <si>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</si>
  <si>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</si>
  <si>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</si>
  <si>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</si>
  <si>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</si>
  <si>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</si>
  <si>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</si>
  <si>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</si>
  <si>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</si>
  <si>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</si>
  <si>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</si>
  <si>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</si>
  <si>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</si>
  <si>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</si>
  <si>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</si>
  <si>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</si>
  <si>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</si>
  <si>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</si>
  <si>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</si>
  <si>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</si>
  <si>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</si>
  <si>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</si>
  <si>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</si>
  <si>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</si>
  <si>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</si>
  <si>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</si>
  <si>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</si>
  <si>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</si>
  <si>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</si>
  <si>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</si>
  <si>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</si>
  <si>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</si>
  <si>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</si>
  <si>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</si>
  <si>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</si>
  <si>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</si>
  <si>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</si>
  <si>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</si>
  <si>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</si>
  <si>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</si>
  <si>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</si>
  <si>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</si>
  <si>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</si>
  <si>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</si>
  <si>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</si>
  <si>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</si>
  <si>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</si>
  <si>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</si>
  <si>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</si>
  <si>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</si>
  <si>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</si>
  <si>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</si>
  <si>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</si>
  <si>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</si>
  <si>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</si>
  <si>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</si>
  <si>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</si>
  <si>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</si>
  <si>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</si>
  <si>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</si>
  <si>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</si>
  <si>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</si>
  <si>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</si>
  <si>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</si>
  <si>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</si>
  <si>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</si>
  <si>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</si>
  <si>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</si>
  <si>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</si>
  <si>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</si>
  <si>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</si>
  <si>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</si>
  <si>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</si>
  <si>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</si>
  <si>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</si>
  <si>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</si>
  <si>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</si>
  <si>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</si>
  <si>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</si>
  <si>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</si>
  <si>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</si>
  <si>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</si>
  <si>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</si>
  <si>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</si>
  <si>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</si>
  <si>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</si>
  <si>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</si>
  <si>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</si>
  <si>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</si>
  <si>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</si>
  <si>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</si>
  <si>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</si>
  <si>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</si>
  <si>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</si>
  <si>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</si>
  <si>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</si>
  <si>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</si>
  <si>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</si>
  <si>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</si>
  <si>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</si>
  <si>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</si>
  <si>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</si>
  <si>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</si>
  <si>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</si>
  <si>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</si>
  <si>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</si>
  <si>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</si>
  <si>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</si>
  <si>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</si>
  <si>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</si>
  <si>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</si>
  <si>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</si>
  <si>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</si>
  <si>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</si>
  <si>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</si>
  <si>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</si>
  <si>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</si>
  <si>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</si>
  <si>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</si>
  <si>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</si>
  <si>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</si>
  <si>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</si>
  <si>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</si>
  <si>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</si>
  <si>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</si>
  <si>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</si>
  <si>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</si>
  <si>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</si>
  <si>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</si>
  <si>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</si>
  <si>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</si>
  <si>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</si>
  <si>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</si>
  <si>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</si>
  <si>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</si>
  <si>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</si>
  <si>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</si>
  <si>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</si>
  <si>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</si>
  <si>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</si>
  <si>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</si>
  <si>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</si>
  <si>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</si>
  <si>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</si>
  <si>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</si>
  <si>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</si>
  <si>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</si>
  <si>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</si>
  <si>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</si>
  <si>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</si>
  <si>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</si>
  <si>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</si>
  <si>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</si>
  <si>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</si>
  <si>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</si>
  <si>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</si>
  <si>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</si>
  <si>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</si>
  <si>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</si>
  <si>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</si>
  <si>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</si>
  <si>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</si>
  <si>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</si>
  <si>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</si>
  <si>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</si>
  <si>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</si>
  <si>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</si>
  <si>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</si>
  <si>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</si>
  <si>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</si>
  <si>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</si>
  <si>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</si>
  <si>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</si>
  <si>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</si>
  <si>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</si>
  <si>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</si>
  <si>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</si>
  <si>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</si>
  <si>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</si>
  <si>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</si>
  <si>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</si>
  <si>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</si>
  <si>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</si>
  <si>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</si>
  <si>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</si>
  <si>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</si>
  <si>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</si>
  <si>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</si>
  <si>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</si>
  <si>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</si>
  <si>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</si>
  <si>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</si>
  <si>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</si>
  <si>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</si>
  <si>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</si>
  <si>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</si>
  <si>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</si>
  <si>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</si>
  <si>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</si>
  <si>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</si>
  <si>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</si>
  <si>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</si>
  <si>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</si>
  <si>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</si>
  <si>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</si>
  <si>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</si>
  <si>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</si>
  <si>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</si>
  <si>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</si>
  <si>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</si>
  <si>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</si>
  <si>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</si>
  <si>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</si>
  <si>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</si>
  <si>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</si>
  <si>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</si>
  <si>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</si>
  <si>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</si>
  <si>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</si>
  <si>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</si>
  <si>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</si>
  <si>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</si>
  <si>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</si>
  <si>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</si>
  <si>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</si>
  <si>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</si>
  <si>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</si>
  <si>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</si>
  <si>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</si>
  <si>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</si>
  <si>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</si>
  <si>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</si>
  <si>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</si>
  <si>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</si>
  <si>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</si>
  <si>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</si>
  <si>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</si>
  <si>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</si>
  <si>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</si>
  <si>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</si>
  <si>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</si>
  <si>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</si>
  <si>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</si>
  <si>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</si>
  <si>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</si>
  <si>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</si>
  <si>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</si>
  <si>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</si>
  <si>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</si>
  <si>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</si>
  <si>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</si>
  <si>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</si>
  <si>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</si>
  <si>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</si>
  <si>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</si>
  <si>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</si>
  <si>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</si>
  <si>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</si>
  <si>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</si>
  <si>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</si>
  <si>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</si>
  <si>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</si>
  <si>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</si>
  <si>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</si>
  <si>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</si>
  <si>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</si>
  <si>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</si>
  <si>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</si>
  <si>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</si>
  <si>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</si>
  <si>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</si>
  <si>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</si>
  <si>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</si>
  <si>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</si>
  <si>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</si>
  <si>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</si>
  <si>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</si>
  <si>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</si>
  <si>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</si>
  <si>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</si>
  <si>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</si>
  <si>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</si>
  <si>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</si>
  <si>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</si>
  <si>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</si>
  <si>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</si>
  <si>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</si>
  <si>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</si>
  <si>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</si>
  <si>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</si>
  <si>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</si>
  <si>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</si>
  <si>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</si>
  <si>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</si>
  <si>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</si>
  <si>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</si>
  <si>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</si>
  <si>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</si>
  <si>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</si>
  <si>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</si>
  <si>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</si>
  <si>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</si>
  <si>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</si>
  <si>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</si>
  <si>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</si>
  <si>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</si>
  <si>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</si>
  <si>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</si>
  <si>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</si>
  <si>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</si>
  <si>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</si>
  <si>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</si>
  <si>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</si>
  <si>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</si>
  <si>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</si>
  <si>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</si>
  <si>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</si>
  <si>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</si>
  <si>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</si>
  <si>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</si>
  <si>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</si>
  <si>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</si>
  <si>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</si>
  <si>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</si>
  <si>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</si>
  <si>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</si>
  <si>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</si>
  <si>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</si>
  <si>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</si>
  <si>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</si>
  <si>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</si>
  <si>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</si>
  <si>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</si>
  <si>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</si>
  <si>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</si>
  <si>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</si>
  <si>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</si>
  <si>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</si>
  <si>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</si>
  <si>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</si>
  <si>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</si>
  <si>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</si>
  <si>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</si>
  <si>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</si>
  <si>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</si>
  <si>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</si>
  <si>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</si>
  <si>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</si>
  <si>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</si>
  <si>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</si>
  <si>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</si>
  <si>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</si>
  <si>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</si>
  <si>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</si>
  <si>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</si>
  <si>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</si>
  <si>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</si>
  <si>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</si>
  <si>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</si>
  <si>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</si>
  <si>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</si>
  <si>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</si>
  <si>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</si>
  <si>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</si>
  <si>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</si>
  <si>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</si>
  <si>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</si>
  <si>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</si>
  <si>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</si>
  <si>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</si>
  <si>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</si>
  <si>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</si>
  <si>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</si>
  <si>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</si>
  <si>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</si>
  <si>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</si>
  <si>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</si>
  <si>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</si>
  <si>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</si>
  <si>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</si>
  <si>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</si>
  <si>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</si>
  <si>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</si>
  <si>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</si>
  <si>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</si>
  <si>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</si>
  <si>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</si>
  <si>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</si>
  <si>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</si>
  <si>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</si>
  <si>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</si>
  <si>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</si>
  <si>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</si>
  <si>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</si>
  <si>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</si>
  <si>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</si>
  <si>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</si>
  <si>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</si>
  <si>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</si>
  <si>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</si>
  <si>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</si>
  <si>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</si>
  <si>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</si>
  <si>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</si>
  <si>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</si>
  <si>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</si>
  <si>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</si>
  <si>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</si>
  <si>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</si>
  <si>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</si>
  <si>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</si>
  <si>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</si>
  <si>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</si>
  <si>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</si>
  <si>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</si>
  <si>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</si>
  <si>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</si>
  <si>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</si>
  <si>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</si>
  <si>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</si>
  <si>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</si>
  <si>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</si>
  <si>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</si>
  <si>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</si>
  <si>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</si>
  <si>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</si>
  <si>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</si>
  <si>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</si>
  <si>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</si>
  <si>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</si>
  <si>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</si>
  <si>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</si>
  <si>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</si>
  <si>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</si>
  <si>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</si>
  <si>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</si>
  <si>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</si>
  <si>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</si>
  <si>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</si>
  <si>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</si>
  <si>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</si>
  <si>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</si>
  <si>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</si>
  <si>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</si>
  <si>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</si>
  <si>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</si>
  <si>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</si>
  <si>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</si>
  <si>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</si>
  <si>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</si>
  <si>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</si>
  <si>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</si>
  <si>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</si>
  <si>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</si>
  <si>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</si>
  <si>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</si>
  <si>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</si>
  <si>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</si>
  <si>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</si>
  <si>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</si>
  <si>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</si>
  <si>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</si>
  <si>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</si>
  <si>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</si>
  <si>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</si>
  <si>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</si>
  <si>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</si>
  <si>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</si>
  <si>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</si>
  <si>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</si>
  <si>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</si>
  <si>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</si>
  <si>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</si>
  <si>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</si>
  <si>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</si>
  <si>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</si>
  <si>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</si>
  <si>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</si>
  <si>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</si>
  <si>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</si>
  <si>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</si>
  <si>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</si>
  <si>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</si>
  <si>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</si>
  <si>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</si>
  <si>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</si>
  <si>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</si>
  <si>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</si>
  <si>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</si>
  <si>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</si>
  <si>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</si>
  <si>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</si>
  <si>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</si>
  <si>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</si>
  <si>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</si>
  <si>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</si>
  <si>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</si>
  <si>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</si>
  <si>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</si>
  <si>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</si>
  <si>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</si>
  <si>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</si>
  <si>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</si>
  <si>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</si>
  <si>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</si>
  <si>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</si>
  <si>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</si>
  <si>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</si>
  <si>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</si>
  <si>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</si>
  <si>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</si>
  <si>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</si>
  <si>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</si>
  <si>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</si>
  <si>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</si>
  <si>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</si>
  <si>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</si>
  <si>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</si>
  <si>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</si>
  <si>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</si>
  <si>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</si>
  <si>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</si>
  <si>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</si>
  <si>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</si>
  <si>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</si>
  <si>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</si>
  <si>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</si>
  <si>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</si>
  <si>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</si>
  <si>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</si>
  <si>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</si>
  <si>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</si>
  <si>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</si>
  <si>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</si>
  <si>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</si>
  <si>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</si>
  <si>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</si>
  <si>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</si>
  <si>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</si>
  <si>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</si>
  <si>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</si>
  <si>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</si>
  <si>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</si>
  <si>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</si>
  <si>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</si>
  <si>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</si>
  <si>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</si>
  <si>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</si>
  <si>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</si>
  <si>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</si>
  <si>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</si>
  <si>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</si>
  <si>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</si>
  <si>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</si>
  <si>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</si>
  <si>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</si>
  <si>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</si>
  <si>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</si>
  <si>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</si>
  <si>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</si>
  <si>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</si>
  <si>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</si>
  <si>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</si>
  <si>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</si>
  <si>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</si>
  <si>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</si>
  <si>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</si>
  <si>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</si>
  <si>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</si>
  <si>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</si>
  <si>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</si>
  <si>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</si>
  <si>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</si>
  <si>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</si>
  <si>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</si>
  <si>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</si>
  <si>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</si>
  <si>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</si>
  <si>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</si>
  <si>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</si>
  <si>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</si>
  <si>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</si>
  <si>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</si>
  <si>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</si>
  <si>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</si>
  <si>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</si>
  <si>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</si>
  <si>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</si>
  <si>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</si>
  <si>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</si>
  <si>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</si>
  <si>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</si>
  <si>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</si>
  <si>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</si>
  <si>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</si>
  <si>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</si>
  <si>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</si>
  <si>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</si>
  <si>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</si>
  <si>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</si>
  <si>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</si>
  <si>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</si>
  <si>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</si>
  <si>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</si>
  <si>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</si>
  <si>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</si>
  <si>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</si>
  <si>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</si>
  <si>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</si>
  <si>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</si>
  <si>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</si>
  <si>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</si>
  <si>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</si>
  <si>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</si>
  <si>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</si>
  <si>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</si>
  <si>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</si>
  <si>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</si>
  <si>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</si>
  <si>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</si>
  <si>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</si>
  <si>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</si>
  <si>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</si>
  <si>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</si>
  <si>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</si>
  <si>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</si>
  <si>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</si>
  <si>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</si>
  <si>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</si>
  <si>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</si>
  <si>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</si>
  <si>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</si>
  <si>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</si>
  <si>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</si>
  <si>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</si>
  <si>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</si>
  <si>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</si>
  <si>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</si>
  <si>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</si>
  <si>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</si>
  <si>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</si>
  <si>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</si>
  <si>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</si>
  <si>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</si>
  <si>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</si>
  <si>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</si>
  <si>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</si>
  <si>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</si>
  <si>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</si>
  <si>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</si>
  <si>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</si>
  <si>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</si>
  <si>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</si>
  <si>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</si>
  <si>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</si>
  <si>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</si>
  <si>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</si>
  <si>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</si>
  <si>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</si>
  <si>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</si>
  <si>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</si>
  <si>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</si>
  <si>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</si>
  <si>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</si>
  <si>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</si>
  <si>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</si>
  <si>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</si>
  <si>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</si>
  <si>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</si>
  <si>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</si>
  <si>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</si>
  <si>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</si>
  <si>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</si>
  <si>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</si>
  <si>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</si>
  <si>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</si>
  <si>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</si>
  <si>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</si>
  <si>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</si>
  <si>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</si>
  <si>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</si>
  <si>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</si>
  <si>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</si>
  <si>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</si>
  <si>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</si>
  <si>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</si>
  <si>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</si>
  <si>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</si>
  <si>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</si>
  <si>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</si>
  <si>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</si>
  <si>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</si>
  <si>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</si>
  <si>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</si>
  <si>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</si>
  <si>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</si>
  <si>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</si>
  <si>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</si>
  <si>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</si>
  <si>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</si>
  <si>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</si>
  <si>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</si>
  <si>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</si>
  <si>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</si>
  <si>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</si>
  <si>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</si>
  <si>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</si>
  <si>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</si>
  <si>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</si>
  <si>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</si>
  <si>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</si>
  <si>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</si>
  <si>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</si>
  <si>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</si>
  <si>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</si>
  <si>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</si>
  <si>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</si>
  <si>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</si>
  <si>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</si>
  <si>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</si>
  <si>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</si>
  <si>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</si>
  <si>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</si>
  <si>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</si>
  <si>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</si>
  <si>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</si>
  <si>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</si>
  <si>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</si>
  <si>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</si>
  <si>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</si>
  <si>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</si>
  <si>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</si>
  <si>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</si>
  <si>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</si>
  <si>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</si>
  <si>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</si>
  <si>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</si>
  <si>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</si>
  <si>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</si>
  <si>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</si>
  <si>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</si>
  <si>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</si>
  <si>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</si>
  <si>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</si>
  <si>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</si>
  <si>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</si>
  <si>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</si>
  <si>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</si>
  <si>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</si>
  <si>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</si>
  <si>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</si>
  <si>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</si>
  <si>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</si>
  <si>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</si>
  <si>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</si>
  <si>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</si>
  <si>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</si>
  <si>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</si>
  <si>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</si>
  <si>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</si>
  <si>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</si>
  <si>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</si>
  <si>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</si>
  <si>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</si>
  <si>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</si>
  <si>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</si>
  <si>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</si>
  <si>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</si>
  <si>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</si>
  <si>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</si>
  <si>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</si>
  <si>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</si>
  <si>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</si>
  <si>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</si>
  <si>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</si>
  <si>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</si>
  <si>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</si>
  <si>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</si>
  <si>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</si>
  <si>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</si>
  <si>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</si>
  <si>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</si>
  <si>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</si>
  <si>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</si>
  <si>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</si>
  <si>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</si>
  <si>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</si>
  <si>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</si>
  <si>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</si>
  <si>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</si>
  <si>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</si>
  <si>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</si>
  <si>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</si>
  <si>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</si>
  <si>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</si>
  <si>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</si>
  <si>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</si>
  <si>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</si>
  <si>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</si>
  <si>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</si>
  <si>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</si>
  <si>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</si>
  <si>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</si>
  <si>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</si>
  <si>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</si>
  <si>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</si>
  <si>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</si>
  <si>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</si>
  <si>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</si>
  <si>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</si>
  <si>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</si>
  <si>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</si>
  <si>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</si>
  <si>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</si>
  <si>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</si>
  <si>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</si>
  <si>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</si>
  <si>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</si>
  <si>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</si>
  <si>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</si>
  <si>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</si>
  <si>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</si>
  <si>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</si>
  <si>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</si>
  <si>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</si>
  <si>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</si>
  <si>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</si>
  <si>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</si>
  <si>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</si>
  <si>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</si>
  <si>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</si>
  <si>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</si>
  <si>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</si>
  <si>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</si>
  <si>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</si>
  <si>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</si>
  <si>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</si>
  <si>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</si>
  <si>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</si>
  <si>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</si>
  <si>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</si>
  <si>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</si>
  <si>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</si>
  <si>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</si>
  <si>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</si>
  <si>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</si>
  <si>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</si>
  <si>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</si>
  <si>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</si>
  <si>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</si>
  <si>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</si>
  <si>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</si>
  <si>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</si>
  <si>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</si>
  <si>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</si>
  <si>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</si>
  <si>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</si>
  <si>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</si>
  <si>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</si>
  <si>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</si>
  <si>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</si>
  <si>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</si>
  <si>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</si>
  <si>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</si>
  <si>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</si>
  <si>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</si>
  <si>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</si>
  <si>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</si>
  <si>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</si>
  <si>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</si>
  <si>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</si>
  <si>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</si>
  <si>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</si>
  <si>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</si>
  <si>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</si>
  <si>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</si>
  <si>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</si>
  <si>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</si>
  <si>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</si>
  <si>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</si>
  <si>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</si>
  <si>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</si>
  <si>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</si>
  <si>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</si>
  <si>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</si>
  <si>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</si>
  <si>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</si>
  <si>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</si>
  <si>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</si>
  <si>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</si>
  <si>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</si>
  <si>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</si>
  <si>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</si>
  <si>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</si>
  <si>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</si>
  <si>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</si>
  <si>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</si>
  <si>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</si>
  <si>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</si>
  <si>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</si>
  <si>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</si>
  <si>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</si>
  <si>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</si>
  <si>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</si>
  <si>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</si>
  <si>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</si>
  <si>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</si>
  <si>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</si>
  <si>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</si>
  <si>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</si>
  <si>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</si>
  <si>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</si>
  <si>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</si>
  <si>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</si>
  <si>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</si>
  <si>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</si>
  <si>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</si>
  <si>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</si>
  <si>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</si>
  <si>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</si>
  <si>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</si>
  <si>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</si>
  <si>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</si>
  <si>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</si>
  <si>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</si>
  <si>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</si>
  <si>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</si>
  <si>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</si>
  <si>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</si>
  <si>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</si>
  <si>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</si>
  <si>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</si>
  <si>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</si>
  <si>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</si>
  <si>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</si>
  <si>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</si>
  <si>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</si>
  <si>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</si>
  <si>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</si>
  <si>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</si>
  <si>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</si>
  <si>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</si>
  <si>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</si>
  <si>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</si>
  <si>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</si>
  <si>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</si>
  <si>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</si>
  <si>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</si>
  <si>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</si>
  <si>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</si>
  <si>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</si>
  <si>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</si>
  <si>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</si>
  <si>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</si>
  <si>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</si>
  <si>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</si>
  <si>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</si>
  <si>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</si>
  <si>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</si>
  <si>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</si>
  <si>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</si>
  <si>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</si>
  <si>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</si>
  <si>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</si>
  <si>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</si>
  <si>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</si>
  <si>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</si>
  <si>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</si>
  <si>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</si>
  <si>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</si>
  <si>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</si>
  <si>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</si>
  <si>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</si>
  <si>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</si>
  <si>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</si>
  <si>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</si>
  <si>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</si>
  <si>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</si>
  <si>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</si>
  <si>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</si>
  <si>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</si>
  <si>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</si>
  <si>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</si>
  <si>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</si>
  <si>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</si>
  <si>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</si>
  <si>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</si>
  <si>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</si>
  <si>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</si>
  <si>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</si>
  <si>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</si>
  <si>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</si>
  <si>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</si>
  <si>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</si>
  <si>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</si>
  <si>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</si>
  <si>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</si>
  <si>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</si>
  <si>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</si>
  <si>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</si>
  <si>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</si>
  <si>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</si>
  <si>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</si>
  <si>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</si>
  <si>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</si>
  <si>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</si>
  <si>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</si>
  <si>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</si>
  <si>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</si>
  <si>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</si>
  <si>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</si>
  <si>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</si>
  <si>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</si>
  <si>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</si>
  <si>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</si>
  <si>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</si>
  <si>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</si>
  <si>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</si>
  <si>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</si>
  <si>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</si>
  <si>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</si>
  <si>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</si>
  <si>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</si>
  <si>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</si>
  <si>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</si>
  <si>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</si>
  <si>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</si>
  <si>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</si>
  <si>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</si>
  <si>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</si>
  <si>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</si>
  <si>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</si>
  <si>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</si>
  <si>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</si>
  <si>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</si>
  <si>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</si>
  <si>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</si>
  <si>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</si>
  <si>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</si>
  <si>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</si>
  <si>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</si>
  <si>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</si>
  <si>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</si>
  <si>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</si>
  <si>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</si>
  <si>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</si>
  <si>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</si>
  <si>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</si>
  <si>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</si>
  <si>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</si>
  <si>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</si>
  <si>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</si>
  <si>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</si>
  <si>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</si>
  <si>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</si>
  <si>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</si>
  <si>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</si>
  <si>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</si>
  <si>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</si>
  <si>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</si>
  <si>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</si>
  <si>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</si>
  <si>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</si>
  <si>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</si>
  <si>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</si>
  <si>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</si>
  <si>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</si>
  <si>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</si>
  <si>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</si>
  <si>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</si>
  <si>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</si>
  <si>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</si>
  <si>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</si>
  <si>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</si>
  <si>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</si>
  <si>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</si>
  <si>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</si>
  <si>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</si>
  <si>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</si>
  <si>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</si>
  <si>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</si>
  <si>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</si>
  <si>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</si>
  <si>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</si>
  <si>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</si>
  <si>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</si>
  <si>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</si>
  <si>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</si>
  <si>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</si>
  <si>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</si>
  <si>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</si>
  <si>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</si>
  <si>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</si>
  <si>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</si>
  <si>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</si>
  <si>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</si>
  <si>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</si>
  <si>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</si>
  <si>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</si>
  <si>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</si>
  <si>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</si>
  <si>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</si>
  <si>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</si>
  <si>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</si>
  <si>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</si>
  <si>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</si>
  <si>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</si>
  <si>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</si>
  <si>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</si>
  <si>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</si>
  <si>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</si>
  <si>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</si>
  <si>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</si>
  <si>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</si>
  <si>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</si>
  <si>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</si>
  <si>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</si>
  <si>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</si>
  <si>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</si>
  <si>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</si>
  <si>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</si>
  <si>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</si>
  <si>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</si>
  <si>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</si>
  <si>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</si>
  <si>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</si>
  <si>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</si>
  <si>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</si>
  <si>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</si>
  <si>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</si>
  <si>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</si>
  <si>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</si>
  <si>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</si>
  <si>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</si>
  <si>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</si>
  <si>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</si>
  <si>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</si>
  <si>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</si>
  <si>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</si>
  <si>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</si>
  <si>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</si>
  <si>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</si>
  <si>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</si>
  <si>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</si>
  <si>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</si>
  <si>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</si>
  <si>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</si>
  <si>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</si>
  <si>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</si>
  <si>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</si>
  <si>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</si>
  <si>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</si>
  <si>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</si>
  <si>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</si>
  <si>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</si>
  <si>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</si>
  <si>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</si>
  <si>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</si>
  <si>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</si>
  <si>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</si>
  <si>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</si>
  <si>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</si>
  <si>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</si>
  <si>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</si>
  <si>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</si>
  <si>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</si>
  <si>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</si>
  <si>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</si>
  <si>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</si>
  <si>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</si>
  <si>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</si>
  <si>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</si>
  <si>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</si>
  <si>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</si>
  <si>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</si>
  <si>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</si>
  <si>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</si>
  <si>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</si>
  <si>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</si>
  <si>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</si>
  <si>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</si>
  <si>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</si>
  <si>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</si>
  <si>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</si>
  <si>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</si>
  <si>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</si>
  <si>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</si>
  <si>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</si>
  <si>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</si>
  <si>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</si>
  <si>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</si>
  <si>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</si>
  <si>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</si>
  <si>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</si>
  <si>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</si>
  <si>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</si>
  <si>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</si>
  <si>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</si>
  <si>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</si>
  <si>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</si>
  <si>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</si>
  <si>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</si>
  <si>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</si>
  <si>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</si>
  <si>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</si>
  <si>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</si>
  <si>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</si>
  <si>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</si>
  <si>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</si>
  <si>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</si>
  <si>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</si>
  <si>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</si>
  <si>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</si>
  <si>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</si>
  <si>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</si>
  <si>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</si>
  <si>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</si>
  <si>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</si>
  <si>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</si>
  <si>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</si>
  <si>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</si>
  <si>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</si>
  <si>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</si>
  <si>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</si>
  <si>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</si>
  <si>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</si>
  <si>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</si>
  <si>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</si>
  <si>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</si>
  <si>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</si>
  <si>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</si>
  <si>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</si>
  <si>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</si>
  <si>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</si>
  <si>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</si>
  <si>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</si>
  <si>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</si>
  <si>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</si>
  <si>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</si>
  <si>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</si>
  <si>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</si>
  <si>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</si>
  <si>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</si>
  <si>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</si>
  <si>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</si>
  <si>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</si>
  <si>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</si>
  <si>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</si>
  <si>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</si>
  <si>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</si>
  <si>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</si>
  <si>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</si>
  <si>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</si>
  <si>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</si>
  <si>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</si>
  <si>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</si>
  <si>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</si>
  <si>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</si>
  <si>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</si>
  <si>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</si>
  <si>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</si>
  <si>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</si>
  <si>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</si>
  <si>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</si>
  <si>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</si>
  <si>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</si>
  <si>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</si>
  <si>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</si>
  <si>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</si>
  <si>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</si>
  <si>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</si>
  <si>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</si>
  <si>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</si>
  <si>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</si>
  <si>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</si>
  <si>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</si>
  <si>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</si>
  <si>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</si>
  <si>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</si>
  <si>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</si>
  <si>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</si>
  <si>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</si>
  <si>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</si>
  <si>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</si>
  <si>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</si>
  <si>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</si>
  <si>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</si>
  <si>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</si>
  <si>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</si>
  <si>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</si>
  <si>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</si>
  <si>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</si>
  <si>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</si>
  <si>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</si>
  <si>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</si>
  <si>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</si>
  <si>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</si>
  <si>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</si>
  <si>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</si>
  <si>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</si>
  <si>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</si>
  <si>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</si>
  <si>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</si>
  <si>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</si>
  <si>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</si>
  <si>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</si>
  <si>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</si>
  <si>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</si>
  <si>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</si>
  <si>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</si>
  <si>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</si>
  <si>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</si>
  <si>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</si>
  <si>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</si>
  <si>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</si>
  <si>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</si>
  <si>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</si>
  <si>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</si>
  <si>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</si>
  <si>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</si>
  <si>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</si>
  <si>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</si>
  <si>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</si>
  <si>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</si>
  <si>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</si>
  <si>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</si>
  <si>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</si>
  <si>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</si>
  <si>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</si>
  <si>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</si>
  <si>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</si>
  <si>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</si>
  <si>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</si>
  <si>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</si>
  <si>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</si>
  <si>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</si>
  <si>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</si>
  <si>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</si>
  <si>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</si>
  <si>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</si>
  <si>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</si>
  <si>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</si>
  <si>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</si>
  <si>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</si>
  <si>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</si>
  <si>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</si>
  <si>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</si>
  <si>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</si>
  <si>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</si>
  <si>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</si>
  <si>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</si>
  <si>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</si>
  <si>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</si>
  <si>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</si>
  <si>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</si>
  <si>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</si>
  <si>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</si>
  <si>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</si>
  <si>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</si>
  <si>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</si>
  <si>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</si>
  <si>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</si>
  <si>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</si>
  <si>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</si>
  <si>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</si>
  <si>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</si>
  <si>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</si>
  <si>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</si>
  <si>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</si>
  <si>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</si>
  <si>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</si>
  <si>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</si>
  <si>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</si>
  <si>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</si>
  <si>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</si>
  <si>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</si>
  <si>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</si>
  <si>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</si>
  <si>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</si>
  <si>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</si>
  <si>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</si>
  <si>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</si>
  <si>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</si>
  <si>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</si>
  <si>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</si>
  <si>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</si>
  <si>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</si>
  <si>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</si>
  <si>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</si>
  <si>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</si>
  <si>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</si>
  <si>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</si>
  <si>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</si>
  <si>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</si>
  <si>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</si>
  <si>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</si>
  <si>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</si>
  <si>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</si>
  <si>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</si>
  <si>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</si>
  <si>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</si>
  <si>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</si>
  <si>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</si>
  <si>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</si>
  <si>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</si>
  <si>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</si>
  <si>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</si>
  <si>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</si>
  <si>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</si>
  <si>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</si>
  <si>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</si>
  <si>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</si>
  <si>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</si>
  <si>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</si>
  <si>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</si>
  <si>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</si>
  <si>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</si>
  <si>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</si>
  <si>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</si>
  <si>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</si>
  <si>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</si>
  <si>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</si>
  <si>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</si>
  <si>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</si>
  <si>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</si>
  <si>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</si>
  <si>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</si>
  <si>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</si>
  <si>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</si>
  <si>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</si>
  <si>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</si>
  <si>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</si>
  <si>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</si>
  <si>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</si>
  <si>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</si>
  <si>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</si>
  <si>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</si>
  <si>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</si>
  <si>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</si>
  <si>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</si>
  <si>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</si>
  <si>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</si>
  <si>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</si>
  <si>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</si>
  <si>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</si>
  <si>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</si>
  <si>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</si>
  <si>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</si>
  <si>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</si>
  <si>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</si>
  <si>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</si>
  <si>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</si>
  <si>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</si>
  <si>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</si>
  <si>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</si>
  <si>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</si>
  <si>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</si>
  <si>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</si>
  <si>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</si>
  <si>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</si>
  <si>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</si>
  <si>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</si>
  <si>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</si>
  <si>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</si>
  <si>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</si>
  <si>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</si>
  <si>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</si>
  <si>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</si>
  <si>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</si>
  <si>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</si>
  <si>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</si>
  <si>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</si>
  <si>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</si>
  <si>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</si>
  <si>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</si>
  <si>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</si>
  <si>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</si>
  <si>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</si>
  <si>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</si>
  <si>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</si>
  <si>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</si>
  <si>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</si>
  <si>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</si>
  <si>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</si>
  <si>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</si>
  <si>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</si>
  <si>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</si>
  <si>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</si>
  <si>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</si>
  <si>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</si>
  <si>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</si>
  <si>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</si>
  <si>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</si>
  <si>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</si>
  <si>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</si>
  <si>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</si>
  <si>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</si>
  <si>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</si>
  <si>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</si>
  <si>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</si>
  <si>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</si>
  <si>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</si>
  <si>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</si>
  <si>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</si>
  <si>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</si>
  <si>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</si>
  <si>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</si>
  <si>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</si>
  <si>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</si>
  <si>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</si>
  <si>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</si>
  <si>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</si>
  <si>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</si>
  <si>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</si>
  <si>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</si>
  <si>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</si>
  <si>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</si>
  <si>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</si>
  <si>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</si>
  <si>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</si>
  <si>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</si>
  <si>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</si>
  <si>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</si>
  <si>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</si>
  <si>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</si>
  <si>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</si>
  <si>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</si>
  <si>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</si>
  <si>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</si>
  <si>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</si>
  <si>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</si>
  <si>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</si>
  <si>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</si>
  <si>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</si>
  <si>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</si>
  <si>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</si>
  <si>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</si>
  <si>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</si>
  <si>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</si>
  <si>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</si>
  <si>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</si>
  <si>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</si>
  <si>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</si>
  <si>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</si>
  <si>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</si>
  <si>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</si>
  <si>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</si>
  <si>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</si>
  <si>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</si>
  <si>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</si>
  <si>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</si>
  <si>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</si>
  <si>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</si>
  <si>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</si>
  <si>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</si>
  <si>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</si>
  <si>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</si>
  <si>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</si>
  <si>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</si>
  <si>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</si>
  <si>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</si>
  <si>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</si>
  <si>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</si>
  <si>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</si>
  <si>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</si>
  <si>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</si>
  <si>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</si>
  <si>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</si>
  <si>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</si>
  <si>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</si>
  <si>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</si>
  <si>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</si>
  <si>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</si>
  <si>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</si>
  <si>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</si>
  <si>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</si>
  <si>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</si>
  <si>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</si>
  <si>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</si>
  <si>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</si>
  <si>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</si>
  <si>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</si>
  <si>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</si>
  <si>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</si>
  <si>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</si>
  <si>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</si>
  <si>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</si>
  <si>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</si>
  <si>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</si>
  <si>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</si>
  <si>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</si>
  <si>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</si>
  <si>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</si>
  <si>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</si>
  <si>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</si>
  <si>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</si>
  <si>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</si>
  <si>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</si>
  <si>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</si>
  <si>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</si>
  <si>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</si>
  <si>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</si>
  <si>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</si>
  <si>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</si>
  <si>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</si>
  <si>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</si>
  <si>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</si>
  <si>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</si>
  <si>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</si>
  <si>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</si>
  <si>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</si>
  <si>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</si>
  <si>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</si>
  <si>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</si>
  <si>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</si>
  <si>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</si>
  <si>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</si>
  <si>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</si>
  <si>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</si>
  <si>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</si>
  <si>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</si>
  <si>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</si>
  <si>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</si>
  <si>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</si>
  <si>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</si>
  <si>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</si>
  <si>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</si>
  <si>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</si>
  <si>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</si>
  <si>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</si>
  <si>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</si>
  <si>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</si>
  <si>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</si>
  <si>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</si>
  <si>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</si>
  <si>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</si>
  <si>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</si>
  <si>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</si>
  <si>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</si>
  <si>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</si>
  <si>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</si>
  <si>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</si>
  <si>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</si>
  <si>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</si>
  <si>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</si>
  <si>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</si>
  <si>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</si>
  <si>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</si>
  <si>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</si>
  <si>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</si>
  <si>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</si>
  <si>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</si>
  <si>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</si>
  <si>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</si>
  <si>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</si>
  <si>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</si>
  <si>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</si>
  <si>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</si>
  <si>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</si>
  <si>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</si>
  <si>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</si>
  <si>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</si>
  <si>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</si>
  <si>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</si>
  <si>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</si>
  <si>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</si>
  <si>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</si>
  <si>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</si>
  <si>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</si>
  <si>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</si>
  <si>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</si>
  <si>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</si>
  <si>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</si>
  <si>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</si>
  <si>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</si>
  <si>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</si>
  <si>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</si>
  <si>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</si>
  <si>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</si>
  <si>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</si>
  <si>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</si>
  <si>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</si>
  <si>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</si>
  <si>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</si>
  <si>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</si>
  <si>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</si>
  <si>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</si>
  <si>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</si>
  <si>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</si>
  <si>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</si>
  <si>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</si>
  <si>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</si>
  <si>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</si>
  <si>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</si>
  <si>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</si>
  <si>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</si>
  <si>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</si>
  <si>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</si>
  <si>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</si>
  <si>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</si>
  <si>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</si>
  <si>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</si>
  <si>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</si>
  <si>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</si>
  <si>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</si>
  <si>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</si>
  <si>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</si>
  <si>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</si>
  <si>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</si>
  <si>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</si>
  <si>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</si>
  <si>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</si>
  <si>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</si>
  <si>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</si>
  <si>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</si>
  <si>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</si>
  <si>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</si>
  <si>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</si>
  <si>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</si>
  <si>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</si>
  <si>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</si>
  <si>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</si>
  <si>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</si>
  <si>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</si>
  <si>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</si>
  <si>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</si>
  <si>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</si>
  <si>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</si>
  <si>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</si>
  <si>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</si>
  <si>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</si>
  <si>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</si>
  <si>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</si>
  <si>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</si>
  <si>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</si>
  <si>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</si>
  <si>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</si>
  <si>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</si>
  <si>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</si>
  <si>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</si>
  <si>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</si>
  <si>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</si>
  <si>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</si>
  <si>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</si>
  <si>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</si>
  <si>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</si>
  <si>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</si>
  <si>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</si>
  <si>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</si>
  <si>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</si>
  <si>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</si>
  <si>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</si>
  <si>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</si>
  <si>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</si>
  <si>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</si>
  <si>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</si>
  <si>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</si>
  <si>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</si>
  <si>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</si>
  <si>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</si>
  <si>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</si>
  <si>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</si>
  <si>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</si>
  <si>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</si>
  <si>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</si>
  <si>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</si>
  <si>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</si>
  <si>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</si>
  <si>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</si>
  <si>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</si>
  <si>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</si>
  <si>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</si>
  <si>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</si>
  <si>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</si>
  <si>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</si>
  <si>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</si>
  <si>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</si>
  <si>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</si>
  <si>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</si>
  <si>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</si>
  <si>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</si>
  <si>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</si>
  <si>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</si>
  <si>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</si>
  <si>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</si>
  <si>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</si>
  <si>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</si>
  <si>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</si>
  <si>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</si>
  <si>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</si>
  <si>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</si>
  <si>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</si>
  <si>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</si>
  <si>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</si>
  <si>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</si>
  <si>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</si>
  <si>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</si>
  <si>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</si>
  <si>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</si>
  <si>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</si>
  <si>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</si>
  <si>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</si>
  <si>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</si>
  <si>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</si>
  <si>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</si>
  <si>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</si>
  <si>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</si>
  <si>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</si>
  <si>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</si>
  <si>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</si>
  <si>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</si>
  <si>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</si>
  <si>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</si>
  <si>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</si>
  <si>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</si>
  <si>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</si>
  <si>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</si>
  <si>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</si>
  <si>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</si>
  <si>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</si>
  <si>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</si>
  <si>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</si>
  <si>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</si>
  <si>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</si>
  <si>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</si>
  <si>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</si>
  <si>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</si>
  <si>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</si>
  <si>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</si>
  <si>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</si>
  <si>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</si>
  <si>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</si>
  <si>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</si>
  <si>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</si>
  <si>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</si>
  <si>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</si>
  <si>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</si>
  <si>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</si>
  <si>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</si>
  <si>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</si>
  <si>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</si>
  <si>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</si>
  <si>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</si>
  <si>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</si>
  <si>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</si>
  <si>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</si>
  <si>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</si>
  <si>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</si>
  <si>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</si>
  <si>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</si>
  <si>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</si>
  <si>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</si>
  <si>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</si>
  <si>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</si>
  <si>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</si>
  <si>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</si>
  <si>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</si>
  <si>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</si>
  <si>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</si>
  <si>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</si>
  <si>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</si>
  <si>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</si>
  <si>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</si>
  <si>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</si>
  <si>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</si>
  <si>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</si>
  <si>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</si>
  <si>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</si>
  <si>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</si>
  <si>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</si>
  <si>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</si>
  <si>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</si>
  <si>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</si>
  <si>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</si>
  <si>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</si>
  <si>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</si>
  <si>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</si>
  <si>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</si>
  <si>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</si>
  <si>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</si>
  <si>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</si>
  <si>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</si>
  <si>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</si>
  <si>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</si>
  <si>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</si>
  <si>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</si>
  <si>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</si>
  <si>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</si>
  <si>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</si>
  <si>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</si>
  <si>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</si>
  <si>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</si>
  <si>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</si>
  <si>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</si>
  <si>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</si>
  <si>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</si>
  <si>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</si>
  <si>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</si>
  <si>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</si>
  <si>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</si>
  <si>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</si>
  <si>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</si>
  <si>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</si>
  <si>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</si>
  <si>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</si>
  <si>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</si>
  <si>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</si>
  <si>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</si>
  <si>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</si>
  <si>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</si>
  <si>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</si>
  <si>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</si>
  <si>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</si>
  <si>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</si>
  <si>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</si>
  <si>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</si>
  <si>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</si>
  <si>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</si>
  <si>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</si>
  <si>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</si>
  <si>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</si>
  <si>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</si>
  <si>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</si>
  <si>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</si>
  <si>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</si>
  <si>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</si>
  <si>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</si>
  <si>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</si>
  <si>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</si>
  <si>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</si>
  <si>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</si>
  <si>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</si>
  <si>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</si>
  <si>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</si>
  <si>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</si>
  <si>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</si>
  <si>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</si>
  <si>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</si>
  <si>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</si>
  <si>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</si>
  <si>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</si>
  <si>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</si>
  <si>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</si>
  <si>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</si>
  <si>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</si>
  <si>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</si>
  <si>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</si>
  <si>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</si>
  <si>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</si>
  <si>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</si>
  <si>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</si>
  <si>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</si>
  <si>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</si>
  <si>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</si>
  <si>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</si>
  <si>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</si>
  <si>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</si>
  <si>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</si>
  <si>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</si>
  <si>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</si>
  <si>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</si>
  <si>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</si>
  <si>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</si>
  <si>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</si>
  <si>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</si>
  <si>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</si>
  <si>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</si>
  <si>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</si>
  <si>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</si>
  <si>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</si>
  <si>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</si>
  <si>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</si>
  <si>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</si>
  <si>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</si>
  <si>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</si>
  <si>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</si>
  <si>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</si>
  <si>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</si>
  <si>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</si>
  <si>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</si>
  <si>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</si>
  <si>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</si>
  <si>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</si>
  <si>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</si>
  <si>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</si>
  <si>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</si>
  <si>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</si>
  <si>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</si>
  <si>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</si>
  <si>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</si>
  <si>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</si>
  <si>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</si>
  <si>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</si>
  <si>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</si>
  <si>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</si>
  <si>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</si>
  <si>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</si>
  <si>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</si>
  <si>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</si>
  <si>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</si>
  <si>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</si>
  <si>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</si>
  <si>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</si>
  <si>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</si>
  <si>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</si>
  <si>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</si>
  <si>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</si>
  <si>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</si>
  <si>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</si>
  <si>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</si>
  <si>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</si>
  <si>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</si>
  <si>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</si>
  <si>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</si>
  <si>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</si>
  <si>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</si>
  <si>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</si>
  <si>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</si>
  <si>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</si>
  <si>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</si>
  <si>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</si>
  <si>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</si>
  <si>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</si>
  <si>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</si>
  <si>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</si>
  <si>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</si>
  <si>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</si>
  <si>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</si>
  <si>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</si>
  <si>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</si>
  <si>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</si>
  <si>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</si>
  <si>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</si>
  <si>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</si>
  <si>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</si>
  <si>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</si>
  <si>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</si>
  <si>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</si>
  <si>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</si>
  <si>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</si>
  <si>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</si>
  <si>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</si>
  <si>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</si>
  <si>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</si>
  <si>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</si>
  <si>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</si>
  <si>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</si>
  <si>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</si>
  <si>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</si>
  <si>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</si>
  <si>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</si>
  <si>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</si>
  <si>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</si>
  <si>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</si>
  <si>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</si>
  <si>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</si>
  <si>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</si>
  <si>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</si>
  <si>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</si>
  <si>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</si>
  <si>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</si>
  <si>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</si>
  <si>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</si>
  <si>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</si>
  <si>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</si>
  <si>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</si>
  <si>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</si>
  <si>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</si>
  <si>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</si>
  <si>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</si>
  <si>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</si>
  <si>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</si>
  <si>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</si>
  <si>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</si>
  <si>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</si>
  <si>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</si>
  <si>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</si>
  <si>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</si>
  <si>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</si>
  <si>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</si>
  <si>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</si>
  <si>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</si>
  <si>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</si>
  <si>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</si>
  <si>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</si>
  <si>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</si>
  <si>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</si>
  <si>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</si>
  <si>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</si>
  <si>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</si>
  <si>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</si>
  <si>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</si>
  <si>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</si>
  <si>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</si>
  <si>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</si>
  <si>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</si>
  <si>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</si>
  <si>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</si>
  <si>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</si>
  <si>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</si>
  <si>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</si>
  <si>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</si>
  <si>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</si>
  <si>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</si>
  <si>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</si>
  <si>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</si>
  <si>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</si>
  <si>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</si>
  <si>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</si>
  <si>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</si>
  <si>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</si>
  <si>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</si>
  <si>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</si>
  <si>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</si>
  <si>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</si>
  <si>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</si>
  <si>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</si>
  <si>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</si>
  <si>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</si>
  <si>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</si>
  <si>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</si>
  <si>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</si>
  <si>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</si>
  <si>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</si>
  <si>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</si>
  <si>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</si>
  <si>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</si>
  <si>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</si>
  <si>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</si>
  <si>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</si>
  <si>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</si>
  <si>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</si>
  <si>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</si>
  <si>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</si>
  <si>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</si>
  <si>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</si>
  <si>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</si>
  <si>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</si>
  <si>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</si>
  <si>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</si>
  <si>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</si>
  <si>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</si>
  <si>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</si>
  <si>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</si>
  <si>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</si>
  <si>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</si>
  <si>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</si>
  <si>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</si>
  <si>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</si>
  <si>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</si>
  <si>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</si>
  <si>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</si>
  <si>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</si>
  <si>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</si>
  <si>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</si>
  <si>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</si>
  <si>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</si>
  <si>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</si>
  <si>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</si>
  <si>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</si>
  <si>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</si>
  <si>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</si>
  <si>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</si>
  <si>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</si>
  <si>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</si>
  <si>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</si>
  <si>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</si>
  <si>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</si>
  <si>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</si>
  <si>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</si>
  <si>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</si>
  <si>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</si>
  <si>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</si>
  <si>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</si>
  <si>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</si>
  <si>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</si>
  <si>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</si>
  <si>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</si>
  <si>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</si>
  <si>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</si>
  <si>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</si>
  <si>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</si>
  <si>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</si>
  <si>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</si>
  <si>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</si>
  <si>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</si>
  <si>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</si>
  <si>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</si>
  <si>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</si>
  <si>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</si>
  <si>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</si>
  <si>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</si>
  <si>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</si>
  <si>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</si>
  <si>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</si>
  <si>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</si>
  <si>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</si>
  <si>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</si>
  <si>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</si>
  <si>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</si>
  <si>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</si>
  <si>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</si>
  <si>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</si>
  <si>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</si>
  <si>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</si>
  <si>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</si>
  <si>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</si>
  <si>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</si>
  <si>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</si>
  <si>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</si>
  <si>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</si>
  <si>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</si>
  <si>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</si>
  <si>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</si>
  <si>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</si>
  <si>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</si>
  <si>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</si>
  <si>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</si>
  <si>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</si>
  <si>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</si>
  <si>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</si>
  <si>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</si>
  <si>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</si>
  <si>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</si>
  <si>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</si>
  <si>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</si>
  <si>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</si>
  <si>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</si>
  <si>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</si>
  <si>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</si>
  <si>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</si>
  <si>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</si>
  <si>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</si>
  <si>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</si>
  <si>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</si>
  <si>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</si>
  <si>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</si>
  <si>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</si>
  <si>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</si>
  <si>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</si>
  <si>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</si>
  <si>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</si>
  <si>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</si>
  <si>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</si>
  <si>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</si>
  <si>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</si>
  <si>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</si>
  <si>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</si>
  <si>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</si>
  <si>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</si>
  <si>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</si>
  <si>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</si>
  <si>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</si>
  <si>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</si>
  <si>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</si>
  <si>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</si>
  <si>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</si>
  <si>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</si>
  <si>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</si>
  <si>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</si>
  <si>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</si>
  <si>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</si>
  <si>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</si>
  <si>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</si>
  <si>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</si>
  <si>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</si>
  <si>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</si>
  <si>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</si>
  <si>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</si>
  <si>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</si>
  <si>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</si>
  <si>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</si>
  <si>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</si>
  <si>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</si>
  <si>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</si>
  <si>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</si>
  <si>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</si>
  <si>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</si>
  <si>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</si>
  <si>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</si>
  <si>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</si>
  <si>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</si>
  <si>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</si>
  <si>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</si>
  <si>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</si>
  <si>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</si>
  <si>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</si>
  <si>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</si>
  <si>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</si>
  <si>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</si>
  <si>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</si>
  <si>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</si>
  <si>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</si>
  <si>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</si>
  <si>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</si>
  <si>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</si>
  <si>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</si>
  <si>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</si>
  <si>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</si>
  <si>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</si>
  <si>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</si>
  <si>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</si>
  <si>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</si>
  <si>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</si>
  <si>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</si>
  <si>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</si>
  <si>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</si>
  <si>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</si>
  <si>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</si>
  <si>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</si>
  <si>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</si>
  <si>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</si>
  <si>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</si>
  <si>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</si>
  <si>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</si>
  <si>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</si>
  <si>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</si>
  <si>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</si>
  <si>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</si>
  <si>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</si>
  <si>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</si>
  <si>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</si>
  <si>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</si>
  <si>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</si>
  <si>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</si>
  <si>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</si>
  <si>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</si>
  <si>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</si>
  <si>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</si>
  <si>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</si>
  <si>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</si>
  <si>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</si>
  <si>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</si>
  <si>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</si>
  <si>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</si>
  <si>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</si>
  <si>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</si>
  <si>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</si>
  <si>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</si>
  <si>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</si>
  <si>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</si>
  <si>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</si>
  <si>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</si>
  <si>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</si>
  <si>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</si>
  <si>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</si>
  <si>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</si>
  <si>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</si>
  <si>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</si>
  <si>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</si>
  <si>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</si>
  <si>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</si>
  <si>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</si>
  <si>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</si>
  <si>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</si>
  <si>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</si>
  <si>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</si>
  <si>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</si>
  <si>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</si>
  <si>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</si>
  <si>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</si>
  <si>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</si>
  <si>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</si>
  <si>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</si>
  <si>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</si>
  <si>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</si>
  <si>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</si>
  <si>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</si>
  <si>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</si>
  <si>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</si>
  <si>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</si>
  <si>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</si>
  <si>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</si>
  <si>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</si>
  <si>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</si>
  <si>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</si>
  <si>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</si>
  <si>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</si>
  <si>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</si>
  <si>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</si>
  <si>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</si>
  <si>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</si>
  <si>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</si>
  <si>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</si>
  <si>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</si>
  <si>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</si>
  <si>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</si>
  <si>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</si>
  <si>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</si>
  <si>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</si>
  <si>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</si>
  <si>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</si>
  <si>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</si>
  <si>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</si>
  <si>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</si>
  <si>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</si>
  <si>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</si>
  <si>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</si>
  <si>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</si>
  <si>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</si>
  <si>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</si>
  <si>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</si>
  <si>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</si>
  <si>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</si>
  <si>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</si>
  <si>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</si>
  <si>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</si>
  <si>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</si>
  <si>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</si>
  <si>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</si>
  <si>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</si>
  <si>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</si>
  <si>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</si>
  <si>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</si>
  <si>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</si>
  <si>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</si>
  <si>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</si>
  <si>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</si>
  <si>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</si>
  <si>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</si>
  <si>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</si>
  <si>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</si>
  <si>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</si>
  <si>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</si>
  <si>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</si>
  <si>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</si>
  <si>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</si>
  <si>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</si>
  <si>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</si>
  <si>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</si>
  <si>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</si>
  <si>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</si>
  <si>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</si>
  <si>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</si>
  <si>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</si>
  <si>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</si>
  <si>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</si>
  <si>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</si>
  <si>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</si>
  <si>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</si>
  <si>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</si>
  <si>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</si>
  <si>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</si>
  <si>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</si>
  <si>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</si>
  <si>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</si>
  <si>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</si>
  <si>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</si>
  <si>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</si>
  <si>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</si>
  <si>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</si>
  <si>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</si>
  <si>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</si>
  <si>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</si>
  <si>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</si>
  <si>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</si>
  <si>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</si>
  <si>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</si>
  <si>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</si>
  <si>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</si>
  <si>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</si>
  <si>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</si>
  <si>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</si>
  <si>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</si>
  <si>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</si>
  <si>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</si>
  <si>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</si>
  <si>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</si>
  <si>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</si>
  <si>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</si>
  <si>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</si>
  <si>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</si>
  <si>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</si>
  <si>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</si>
  <si>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</si>
  <si>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</si>
  <si>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</si>
  <si>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</si>
  <si>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</si>
  <si>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</si>
  <si>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</si>
  <si>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</si>
  <si>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</si>
  <si>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</si>
  <si>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</si>
  <si>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</si>
  <si>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</si>
  <si>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</si>
  <si>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</si>
  <si>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</si>
  <si>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</si>
  <si>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</si>
  <si>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</si>
  <si>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</si>
  <si>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</si>
  <si>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</si>
  <si>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</si>
  <si>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</si>
  <si>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</si>
  <si>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</si>
  <si>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</si>
  <si>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</si>
  <si>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</si>
  <si>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</si>
  <si>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</si>
  <si>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</si>
  <si>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</si>
  <si>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</si>
  <si>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</si>
  <si>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</si>
  <si>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</si>
  <si>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</si>
  <si>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</si>
  <si>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</si>
  <si>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</si>
  <si>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</si>
  <si>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</si>
  <si>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</si>
  <si>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</si>
  <si>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</si>
  <si>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</si>
  <si>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</si>
  <si>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</si>
  <si>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</si>
  <si>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</si>
  <si>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</si>
  <si>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</si>
  <si>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</si>
  <si>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</si>
  <si>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</si>
  <si>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</si>
  <si>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</si>
  <si>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</si>
  <si>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</si>
  <si>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</si>
  <si>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</si>
  <si>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</si>
  <si>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</si>
  <si>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</si>
  <si>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</si>
  <si>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</si>
  <si>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</si>
  <si>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</si>
  <si>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</si>
  <si>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</si>
  <si>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</si>
  <si>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</si>
  <si>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</si>
  <si>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</si>
  <si>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</si>
  <si>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</si>
  <si>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</si>
  <si>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</si>
  <si>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</si>
  <si>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</si>
  <si>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</si>
  <si>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</si>
  <si>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</si>
  <si>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</si>
  <si>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</si>
  <si>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</si>
  <si>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</si>
  <si>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</si>
  <si>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</si>
  <si>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</si>
  <si>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</si>
  <si>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</si>
  <si>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</si>
  <si>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</si>
  <si>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</si>
  <si>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</si>
  <si>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</si>
  <si>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</si>
  <si>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</si>
  <si>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</si>
  <si>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</si>
  <si>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</si>
  <si>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</si>
  <si>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</si>
  <si>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</si>
  <si>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</si>
  <si>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</si>
  <si>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</si>
  <si>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</si>
  <si>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</si>
  <si>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</si>
  <si>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</si>
  <si>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</si>
  <si>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</si>
  <si>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</si>
  <si>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</si>
  <si>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</si>
  <si>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</si>
  <si>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</si>
  <si>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</si>
  <si>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</si>
  <si>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</si>
  <si>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</si>
  <si>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</si>
  <si>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</si>
  <si>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</si>
  <si>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</si>
  <si>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</si>
  <si>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</si>
  <si>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</si>
  <si>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</si>
  <si>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</si>
  <si>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</si>
  <si>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</si>
  <si>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</si>
  <si>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</si>
  <si>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</si>
  <si>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</si>
  <si>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</si>
  <si>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</si>
  <si>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</si>
  <si>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</si>
  <si>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</si>
  <si>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</si>
  <si>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</si>
  <si>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</si>
  <si>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</si>
  <si>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</si>
  <si>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</si>
  <si>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</si>
  <si>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</si>
  <si>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</si>
  <si>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</si>
  <si>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</si>
  <si>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</si>
  <si>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</si>
  <si>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</si>
  <si>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</si>
  <si>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</si>
  <si>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</si>
  <si>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</si>
  <si>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</si>
  <si>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</si>
  <si>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</si>
  <si>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</si>
  <si>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</si>
  <si>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</si>
  <si>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</si>
  <si>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</si>
  <si>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</si>
  <si>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</si>
  <si>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</si>
  <si>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</si>
  <si>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</si>
  <si>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</si>
  <si>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</si>
  <si>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</si>
  <si>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</si>
  <si>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</si>
  <si>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</si>
  <si>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</si>
  <si>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</si>
  <si>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</si>
  <si>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</si>
  <si>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</si>
  <si>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</si>
  <si>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</si>
  <si>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</si>
  <si>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</si>
  <si>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</si>
  <si>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</si>
  <si>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</si>
  <si>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</si>
  <si>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</si>
  <si>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</si>
  <si>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</si>
  <si>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</si>
  <si>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</si>
  <si>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</si>
  <si>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</si>
  <si>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</si>
  <si>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</si>
  <si>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</si>
  <si>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</si>
  <si>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</si>
  <si>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</si>
  <si>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</si>
  <si>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</si>
  <si>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</si>
  <si>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</si>
  <si>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</si>
  <si>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</si>
  <si>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</si>
  <si>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</si>
  <si>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</si>
  <si>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</si>
  <si>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</si>
  <si>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</si>
  <si>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</si>
  <si>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</si>
  <si>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</si>
  <si>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</si>
  <si>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</si>
  <si>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</si>
  <si>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</si>
  <si>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</si>
  <si>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</si>
  <si>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</si>
  <si>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</si>
  <si>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</si>
  <si>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</si>
  <si>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</si>
  <si>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</si>
  <si>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</si>
  <si>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</si>
  <si>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</si>
  <si>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</si>
  <si>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</si>
  <si>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</si>
  <si>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</si>
  <si>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</si>
  <si>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</si>
  <si>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</si>
  <si>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</si>
  <si>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</si>
  <si>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</si>
  <si>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</si>
  <si>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</si>
  <si>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</si>
  <si>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</si>
  <si>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</si>
  <si>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</si>
  <si>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</si>
  <si>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</si>
  <si>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</si>
  <si>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</si>
  <si>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</si>
  <si>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</si>
  <si>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</si>
  <si>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</si>
  <si>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</si>
  <si>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</si>
  <si>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</si>
  <si>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</si>
  <si>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</si>
  <si>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</si>
  <si>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</si>
  <si>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</si>
  <si>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</si>
  <si>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</si>
  <si>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</si>
  <si>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</si>
  <si>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</si>
  <si>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</si>
  <si>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</si>
  <si>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</si>
  <si>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</si>
  <si>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</si>
  <si>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</si>
  <si>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</si>
  <si>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</si>
  <si>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</si>
  <si>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</si>
  <si>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</si>
  <si>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</si>
  <si>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</si>
  <si>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</si>
  <si>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</si>
  <si>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</si>
  <si>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</si>
  <si>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</si>
  <si>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</si>
  <si>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</si>
  <si>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</si>
  <si>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</si>
  <si>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</si>
  <si>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</si>
  <si>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</si>
  <si>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</si>
  <si>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</si>
  <si>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</si>
  <si>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</si>
  <si>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</si>
  <si>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</si>
  <si>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</si>
  <si>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</si>
  <si>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</si>
  <si>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</si>
  <si>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</si>
  <si>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</si>
  <si>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</si>
  <si>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</si>
  <si>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</si>
  <si>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</si>
  <si>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</si>
  <si>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</si>
  <si>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</si>
  <si>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</si>
  <si>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</si>
  <si>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</si>
  <si>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</si>
  <si>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</si>
  <si>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</si>
  <si>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</si>
  <si>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</si>
  <si>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</si>
  <si>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</si>
  <si>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</si>
  <si>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</si>
  <si>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</si>
  <si>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</si>
  <si>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</si>
  <si>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</si>
  <si>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</si>
  <si>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</si>
  <si>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</si>
  <si>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</si>
  <si>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</si>
  <si>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</si>
  <si>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</si>
  <si>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</si>
  <si>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</si>
  <si>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</si>
  <si>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</si>
  <si>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</si>
  <si>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</si>
  <si>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</si>
  <si>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</si>
  <si>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</si>
  <si>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</si>
  <si>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</si>
  <si>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</si>
  <si>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</si>
  <si>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</si>
  <si>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</si>
  <si>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</si>
  <si>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</si>
  <si>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</si>
  <si>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</si>
  <si>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</si>
  <si>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</si>
  <si>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</si>
  <si>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</si>
  <si>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</si>
  <si>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</si>
  <si>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</si>
  <si>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</si>
  <si>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</si>
  <si>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</si>
  <si>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</si>
  <si>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</si>
  <si>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</si>
  <si>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</si>
  <si>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</si>
  <si>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</si>
  <si>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</si>
  <si>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</si>
  <si>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</si>
  <si>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</si>
  <si>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</si>
  <si>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</si>
  <si>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</si>
  <si>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</si>
  <si>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</si>
  <si>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</si>
  <si>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</si>
  <si>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</si>
  <si>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</si>
  <si>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</si>
  <si>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</si>
  <si>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</si>
  <si>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</si>
  <si>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</si>
  <si>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</si>
  <si>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</si>
  <si>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</si>
  <si>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</si>
  <si>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</si>
  <si>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</si>
  <si>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</si>
  <si>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</si>
  <si>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</si>
  <si>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</si>
  <si>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</si>
  <si>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</si>
  <si>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</si>
  <si>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</si>
  <si>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</si>
  <si>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</si>
  <si>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</si>
  <si>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</si>
  <si>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</si>
  <si>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</si>
  <si>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</si>
  <si>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</si>
  <si>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</si>
  <si>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</si>
  <si>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</si>
  <si>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</si>
  <si>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</si>
  <si>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</si>
  <si>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</si>
  <si>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</si>
  <si>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</si>
  <si>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</si>
  <si>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</si>
  <si>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</si>
  <si>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</si>
  <si>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</si>
  <si>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</si>
  <si>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</si>
  <si>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</si>
  <si>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</si>
  <si>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</si>
  <si>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</si>
  <si>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</si>
  <si>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</si>
  <si>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</si>
  <si>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</si>
  <si>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</si>
  <si>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</si>
  <si>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</si>
  <si>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</si>
  <si>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</si>
  <si>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</si>
  <si>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</si>
  <si>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</si>
  <si>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</si>
  <si>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</si>
  <si>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</si>
  <si>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</si>
  <si>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</si>
  <si>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</si>
  <si>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</si>
  <si>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</si>
  <si>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</si>
  <si>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</si>
  <si>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</si>
  <si>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</si>
  <si>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</si>
  <si>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</si>
  <si>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</si>
  <si>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</si>
  <si>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</si>
  <si>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</si>
  <si>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</si>
  <si>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</si>
  <si>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</si>
  <si>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</si>
  <si>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</si>
  <si>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</si>
  <si>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</si>
  <si>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</si>
  <si>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</si>
  <si>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</si>
  <si>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</si>
  <si>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</si>
  <si>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</si>
  <si>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</si>
  <si>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</si>
  <si>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</si>
  <si>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</si>
  <si>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</si>
  <si>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</si>
  <si>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</si>
  <si>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</si>
  <si>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</si>
  <si>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</si>
  <si>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</si>
  <si>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</si>
  <si>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</si>
  <si>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</si>
  <si>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</si>
  <si>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</si>
  <si>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</si>
  <si>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</si>
  <si>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</si>
  <si>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</si>
  <si>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</si>
  <si>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</si>
  <si>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</si>
  <si>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</si>
  <si>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</si>
  <si>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</si>
  <si>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</si>
  <si>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</si>
  <si>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</si>
  <si>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</si>
  <si>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</si>
  <si>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</si>
  <si>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</si>
  <si>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</si>
  <si>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</si>
  <si>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</si>
  <si>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</si>
  <si>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</si>
  <si>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</si>
  <si>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</si>
  <si>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</si>
  <si>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</si>
  <si>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</si>
  <si>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</si>
  <si>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</si>
  <si>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</si>
  <si>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</si>
  <si>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</si>
  <si>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</si>
  <si>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</si>
  <si>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</si>
  <si>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</si>
  <si>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</si>
  <si>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</si>
  <si>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</si>
  <si>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</si>
  <si>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</si>
  <si>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</si>
  <si>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</si>
  <si>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</si>
  <si>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</si>
  <si>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</si>
  <si>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</si>
  <si>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</si>
  <si>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</si>
  <si>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</si>
  <si>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</si>
  <si>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</si>
  <si>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</si>
  <si>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</si>
  <si>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</si>
  <si>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</si>
  <si>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</si>
  <si>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</si>
  <si>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</si>
  <si>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</si>
  <si>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</si>
  <si>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</si>
  <si>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</si>
  <si>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</si>
  <si>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</si>
  <si>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</si>
  <si>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</si>
  <si>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</si>
  <si>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</si>
  <si>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</si>
  <si>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</si>
  <si>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</si>
  <si>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</si>
  <si>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</si>
  <si>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</si>
  <si>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</si>
  <si>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</si>
  <si>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</si>
  <si>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</si>
  <si>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</si>
  <si>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</si>
  <si>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</si>
  <si>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</si>
  <si>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</si>
  <si>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</si>
  <si>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</si>
  <si>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</si>
  <si>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</si>
  <si>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</si>
  <si>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</si>
  <si>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</si>
  <si>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</si>
  <si>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</si>
  <si>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</si>
  <si>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</si>
  <si>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</si>
  <si>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</si>
  <si>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</si>
  <si>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</si>
  <si>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</si>
  <si>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</si>
  <si>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</si>
  <si>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</si>
  <si>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</si>
  <si>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</si>
  <si>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</si>
  <si>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</si>
  <si>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</si>
  <si>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</si>
  <si>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</si>
  <si>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</si>
  <si>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</si>
  <si>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</si>
  <si>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</si>
  <si>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</si>
  <si>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</si>
  <si>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</si>
  <si>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</si>
  <si>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</si>
  <si>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</si>
  <si>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</si>
  <si>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</si>
  <si>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</si>
  <si>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</si>
  <si>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</si>
  <si>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</si>
  <si>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</si>
  <si>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</si>
  <si>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</si>
  <si>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</si>
  <si>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</si>
  <si>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</si>
  <si>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</si>
  <si>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</si>
  <si>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</si>
  <si>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</si>
  <si>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</si>
  <si>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</si>
  <si>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</si>
  <si>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</si>
  <si>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</si>
  <si>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</si>
  <si>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</si>
  <si>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</si>
  <si>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</si>
  <si>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</si>
  <si>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</si>
  <si>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</si>
  <si>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</si>
  <si>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</si>
  <si>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</si>
  <si>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</si>
  <si>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</si>
  <si>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</si>
  <si>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</si>
  <si>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</si>
  <si>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</si>
  <si>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</si>
  <si>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</si>
  <si>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</si>
  <si>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</si>
  <si>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</si>
  <si>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</si>
  <si>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</si>
  <si>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</si>
  <si>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</si>
  <si>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</si>
  <si>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</si>
  <si>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</si>
  <si>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</si>
  <si>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</si>
  <si>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</si>
  <si>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</si>
  <si>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</si>
  <si>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</si>
  <si>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</si>
  <si>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</si>
  <si>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</si>
  <si>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</si>
  <si>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</si>
  <si>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</si>
  <si>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</si>
  <si>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</si>
  <si>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</si>
  <si>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</si>
  <si>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</si>
  <si>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</si>
  <si>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</si>
  <si>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</si>
  <si>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</si>
  <si>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</si>
  <si>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</si>
  <si>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</si>
  <si>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</si>
  <si>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</si>
  <si>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</si>
  <si>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</si>
  <si>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</si>
  <si>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</si>
  <si>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</si>
  <si>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</si>
  <si>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</si>
  <si>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</si>
  <si>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</si>
  <si>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</si>
  <si>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</si>
  <si>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</si>
  <si>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</si>
  <si>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</si>
  <si>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</si>
  <si>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</si>
  <si>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</si>
  <si>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</si>
  <si>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</si>
  <si>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</si>
  <si>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</si>
  <si>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</si>
  <si>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</si>
  <si>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</si>
  <si>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</si>
  <si>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</si>
  <si>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</si>
  <si>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</si>
  <si>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</si>
  <si>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</si>
  <si>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</si>
  <si>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</si>
  <si>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</si>
  <si>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</si>
  <si>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</si>
  <si>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</si>
  <si>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</si>
  <si>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</si>
  <si>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</si>
  <si>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</si>
  <si>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</si>
  <si>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</si>
  <si>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</si>
  <si>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</si>
  <si>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</si>
  <si>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</si>
  <si>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</si>
  <si>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</si>
  <si>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</si>
  <si>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</si>
  <si>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</si>
  <si>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</si>
  <si>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</si>
  <si>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</si>
  <si>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</si>
  <si>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</si>
  <si>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</si>
  <si>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</si>
  <si>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</si>
  <si>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</si>
  <si>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</si>
  <si>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</si>
  <si>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</si>
  <si>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</si>
  <si>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</si>
  <si>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</si>
  <si>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</si>
  <si>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</si>
  <si>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</si>
  <si>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</si>
  <si>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</si>
  <si>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</si>
  <si>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</si>
  <si>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</si>
  <si>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</si>
  <si>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</si>
  <si>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</si>
  <si>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</si>
  <si>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</si>
  <si>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</si>
  <si>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</si>
  <si>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</si>
  <si>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</si>
  <si>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</si>
  <si>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</si>
  <si>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</si>
  <si>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</si>
  <si>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</si>
  <si>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</si>
  <si>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</si>
  <si>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</si>
  <si>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</si>
  <si>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</si>
  <si>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</si>
  <si>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</si>
  <si>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</si>
  <si>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</si>
  <si>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</si>
  <si>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</si>
  <si>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</si>
  <si>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</si>
  <si>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</si>
  <si>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</si>
  <si>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</si>
  <si>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</si>
  <si>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</si>
  <si>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</si>
  <si>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</si>
  <si>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</si>
  <si>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</si>
  <si>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</si>
  <si>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</si>
  <si>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</si>
  <si>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</si>
  <si>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</si>
  <si>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</si>
  <si>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</si>
  <si>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</si>
  <si>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</si>
  <si>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</si>
  <si>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</si>
  <si>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</si>
  <si>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</si>
  <si>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</si>
  <si>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</si>
  <si>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</si>
  <si>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</si>
  <si>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</si>
  <si>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</si>
  <si>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</si>
  <si>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</si>
  <si>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</si>
  <si>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</si>
  <si>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</si>
  <si>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</si>
  <si>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</si>
  <si>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</si>
  <si>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</si>
  <si>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</si>
  <si>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</si>
  <si>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</si>
  <si>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</si>
  <si>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</si>
  <si>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</si>
  <si>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</si>
  <si>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</si>
  <si>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</si>
  <si>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</si>
  <si>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</si>
  <si>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</si>
  <si>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</si>
  <si>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</si>
  <si>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</si>
  <si>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</si>
  <si>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</si>
  <si>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</si>
  <si>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</si>
  <si>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</si>
  <si>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</si>
  <si>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</si>
  <si>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</si>
  <si>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</si>
  <si>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</si>
  <si>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</si>
  <si>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</si>
  <si>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</si>
  <si>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</si>
  <si>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</si>
  <si>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</si>
  <si>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</si>
  <si>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</si>
  <si>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</si>
  <si>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</si>
  <si>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</si>
  <si>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</si>
  <si>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</si>
  <si>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</si>
  <si>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</si>
  <si>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</si>
  <si>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</si>
  <si>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</si>
  <si>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</si>
  <si>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</si>
  <si>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</si>
  <si>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</si>
  <si>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</si>
  <si>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</si>
  <si>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</si>
  <si>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</si>
  <si>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</si>
  <si>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</si>
  <si>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</si>
  <si>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</si>
  <si>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</si>
  <si>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</si>
  <si>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</si>
  <si>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</si>
  <si>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</si>
  <si>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</si>
  <si>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</si>
  <si>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</si>
  <si>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</si>
  <si>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</si>
  <si>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</si>
  <si>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</si>
  <si>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</si>
  <si>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</si>
  <si>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</si>
  <si>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</si>
  <si>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</si>
  <si>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</si>
  <si>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</si>
  <si>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</si>
  <si>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</si>
  <si>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</si>
  <si>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</si>
  <si>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</si>
  <si>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</si>
  <si>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</si>
  <si>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</si>
  <si>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</si>
  <si>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</si>
  <si>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</si>
  <si>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</si>
  <si>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</si>
  <si>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</si>
  <si>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</si>
  <si>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</si>
  <si>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</si>
  <si>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</si>
  <si>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</si>
  <si>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</si>
  <si>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</si>
  <si>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</si>
  <si>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</si>
  <si>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</si>
  <si>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</si>
  <si>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</si>
  <si>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</si>
  <si>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</si>
  <si>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</si>
  <si>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</si>
  <si>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</si>
  <si>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</si>
  <si>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</si>
  <si>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</si>
  <si>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</si>
  <si>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</si>
  <si>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</si>
  <si>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</si>
  <si>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</si>
  <si>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</si>
  <si>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</si>
  <si>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</si>
  <si>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</si>
  <si>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</si>
  <si>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</si>
  <si>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</si>
  <si>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</si>
  <si>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</si>
  <si>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</si>
  <si>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</si>
  <si>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</si>
  <si>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</si>
  <si>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</si>
  <si>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</si>
  <si>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</si>
  <si>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</si>
  <si>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</si>
  <si>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</si>
  <si>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</si>
  <si>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</si>
  <si>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</si>
  <si>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</si>
  <si>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</si>
  <si>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</si>
  <si>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</si>
  <si>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</si>
  <si>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</si>
  <si>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</si>
  <si>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</si>
  <si>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</si>
  <si>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</si>
  <si>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</si>
  <si>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</si>
  <si>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</si>
  <si>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</si>
  <si>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</si>
  <si>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</si>
  <si>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</si>
  <si>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</si>
  <si>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</si>
  <si>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</si>
  <si>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</si>
  <si>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</si>
  <si>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</si>
  <si>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</si>
  <si>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</si>
  <si>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</si>
  <si>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</si>
  <si>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</si>
  <si>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</si>
  <si>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</si>
  <si>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</si>
  <si>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</si>
  <si>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</si>
  <si>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</si>
  <si>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</si>
  <si>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</si>
  <si>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</si>
  <si>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</si>
  <si>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</si>
  <si>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</si>
  <si>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</si>
  <si>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</si>
  <si>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</si>
  <si>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</si>
  <si>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</si>
  <si>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</si>
  <si>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</si>
  <si>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</si>
  <si>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</si>
  <si>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</si>
  <si>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</si>
  <si>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</si>
  <si>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</si>
  <si>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</si>
  <si>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</si>
  <si>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</si>
  <si>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</si>
  <si>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</si>
  <si>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</si>
  <si>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</si>
  <si>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</si>
  <si>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</si>
  <si>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</si>
  <si>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</si>
  <si>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</si>
  <si>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</si>
  <si>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</si>
  <si>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</si>
  <si>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</si>
  <si>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</si>
  <si>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</si>
  <si>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</si>
  <si>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</si>
  <si>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</si>
  <si>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</si>
  <si>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</si>
  <si>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</si>
  <si>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</si>
  <si>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</si>
  <si>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</si>
  <si>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</si>
  <si>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</si>
  <si>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</si>
  <si>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</si>
  <si>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</si>
  <si>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</si>
  <si>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</si>
  <si>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</si>
  <si>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</si>
  <si>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</si>
  <si>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</si>
  <si>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</si>
  <si>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</si>
  <si>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</si>
  <si>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</si>
  <si>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</si>
  <si>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</si>
  <si>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</si>
  <si>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</si>
  <si>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</si>
  <si>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</si>
  <si>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</si>
  <si>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</si>
  <si>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</si>
  <si>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</si>
  <si>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</si>
  <si>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</si>
  <si>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</si>
  <si>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</si>
  <si>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</si>
  <si>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</si>
  <si>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</si>
  <si>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</si>
  <si>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</si>
  <si>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</si>
  <si>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</si>
  <si>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</si>
  <si>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</si>
  <si>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</si>
  <si>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</si>
  <si>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</si>
  <si>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</si>
  <si>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</si>
  <si>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</si>
  <si>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</si>
  <si>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</si>
  <si>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</si>
  <si>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</si>
  <si>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</si>
  <si>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</si>
  <si>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</si>
  <si>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</si>
  <si>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</si>
  <si>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</si>
  <si>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</si>
  <si>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</si>
  <si>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</si>
  <si>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</si>
  <si>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</si>
  <si>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</si>
  <si>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</si>
  <si>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</si>
  <si>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</si>
  <si>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</si>
  <si>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</si>
  <si>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</si>
  <si>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</si>
  <si>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</si>
  <si>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</si>
  <si>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</si>
  <si>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</si>
  <si>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</si>
  <si>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</si>
  <si>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</si>
  <si>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</si>
  <si>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</si>
  <si>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</si>
  <si>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</si>
  <si>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</si>
  <si>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</si>
  <si>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</si>
  <si>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</si>
  <si>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</si>
  <si>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</si>
  <si>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</si>
  <si>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</si>
  <si>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</si>
  <si>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</si>
  <si>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</si>
  <si>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</si>
  <si>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</si>
  <si>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</si>
  <si>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</si>
  <si>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</si>
  <si>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</si>
  <si>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</si>
  <si>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</si>
  <si>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</si>
  <si>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</si>
  <si>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</si>
  <si>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</si>
  <si>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</si>
  <si>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</si>
  <si>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</si>
  <si>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</si>
  <si>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</si>
  <si>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</si>
  <si>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</si>
  <si>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</si>
  <si>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</si>
  <si>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</si>
  <si>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</si>
  <si>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</si>
  <si>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</si>
  <si>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</si>
  <si>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</si>
  <si>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</si>
  <si>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</si>
  <si>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</si>
  <si>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</si>
  <si>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</si>
  <si>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</si>
  <si>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</si>
  <si>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</si>
  <si>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</si>
  <si>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</si>
  <si>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</si>
  <si>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</si>
  <si>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</si>
  <si>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</si>
  <si>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</si>
  <si>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</si>
  <si>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</si>
  <si>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</si>
  <si>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</si>
  <si>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</si>
  <si>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</si>
  <si>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</si>
  <si>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</si>
  <si>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</si>
  <si>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</si>
  <si>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</si>
  <si>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</si>
  <si>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</si>
  <si>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</si>
  <si>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</si>
  <si>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</si>
  <si>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</si>
  <si>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</si>
  <si>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</si>
  <si>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</si>
  <si>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</si>
  <si>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</si>
  <si>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</si>
  <si>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</si>
  <si>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</si>
  <si>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</si>
  <si>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</si>
  <si>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</si>
  <si>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</si>
  <si>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</si>
  <si>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</si>
  <si>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</si>
  <si>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</si>
  <si>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</si>
  <si>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</si>
  <si>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</si>
  <si>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</si>
  <si>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</si>
  <si>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</si>
  <si>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</si>
  <si>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</si>
  <si>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</si>
  <si>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</si>
  <si>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</si>
  <si>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</si>
  <si>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</si>
  <si>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</si>
  <si>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</si>
  <si>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</si>
  <si>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</si>
  <si>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</si>
  <si>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</si>
  <si>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</si>
  <si>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</si>
  <si>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</si>
  <si>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</si>
  <si>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</si>
  <si>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</si>
  <si>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</si>
  <si>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</si>
  <si>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</si>
  <si>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</si>
  <si>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</si>
  <si>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</si>
  <si>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</si>
  <si>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</si>
  <si>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</si>
  <si>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</si>
  <si>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</si>
  <si>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</si>
  <si>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</si>
  <si>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</si>
  <si>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</si>
  <si>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</si>
  <si>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</si>
  <si>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</si>
  <si>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</si>
  <si>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</si>
  <si>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</si>
  <si>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</si>
  <si>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</si>
  <si>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</si>
  <si>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</si>
  <si>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</si>
  <si>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</si>
  <si>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</si>
  <si>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</si>
  <si>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</si>
  <si>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</si>
  <si>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</si>
  <si>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</si>
  <si>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</si>
  <si>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</si>
  <si>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</si>
  <si>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</si>
  <si>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</si>
  <si>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</si>
  <si>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</si>
  <si>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</si>
  <si>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</si>
  <si>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</si>
  <si>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</si>
  <si>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</si>
  <si>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</si>
  <si>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</si>
  <si>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</si>
  <si>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</si>
  <si>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</si>
  <si>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</si>
  <si>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</si>
  <si>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</si>
  <si>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</si>
  <si>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</si>
  <si>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</si>
  <si>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</si>
  <si>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</si>
  <si>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</si>
  <si>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</si>
  <si>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</si>
  <si>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</si>
  <si>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</si>
  <si>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</si>
  <si>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</si>
  <si>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</si>
  <si>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</si>
  <si>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</si>
  <si>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</si>
  <si>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</si>
  <si>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</si>
  <si>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</si>
  <si>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</si>
  <si>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</si>
  <si>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</si>
  <si>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</si>
  <si>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</si>
  <si>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</si>
  <si>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</si>
  <si>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</si>
  <si>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</si>
  <si>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</si>
  <si>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</si>
  <si>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</si>
  <si>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</si>
  <si>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</si>
  <si>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</si>
  <si>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</si>
  <si>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</si>
  <si>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</si>
  <si>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</si>
  <si>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</si>
  <si>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</si>
  <si>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</si>
  <si>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</si>
  <si>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</si>
  <si>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</si>
  <si>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</si>
  <si>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</si>
  <si>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</si>
  <si>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</si>
  <si>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</si>
  <si>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</si>
  <si>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</si>
  <si>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</si>
  <si>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</si>
  <si>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</si>
  <si>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</si>
  <si>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</si>
  <si>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</si>
  <si>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</si>
  <si>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</si>
  <si>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</si>
  <si>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</si>
  <si>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</si>
  <si>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</si>
  <si>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</si>
  <si>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</si>
  <si>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</si>
  <si>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</si>
  <si>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</si>
  <si>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</si>
  <si>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</si>
  <si>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</si>
  <si>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</si>
  <si>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</si>
  <si>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</si>
  <si>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</si>
  <si>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</si>
  <si>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</si>
  <si>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</si>
  <si>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</si>
  <si>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</si>
  <si>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</si>
  <si>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</si>
  <si>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</si>
  <si>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</si>
  <si>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</si>
  <si>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</si>
  <si>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</si>
  <si>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</si>
  <si>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</si>
  <si>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</si>
  <si>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</si>
  <si>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</si>
  <si>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</si>
  <si>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</si>
  <si>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</si>
  <si>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</si>
  <si>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</si>
  <si>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</si>
  <si>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</si>
  <si>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</si>
  <si>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</si>
  <si>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</si>
  <si>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</si>
  <si>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</si>
  <si>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</si>
  <si>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</si>
  <si>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</si>
  <si>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</si>
  <si>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</si>
  <si>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</si>
  <si>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</si>
  <si>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</si>
  <si>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</si>
  <si>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</si>
  <si>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</si>
  <si>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</si>
  <si>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</si>
  <si>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</si>
  <si>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</si>
  <si>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</si>
  <si>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</si>
  <si>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</si>
  <si>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</si>
  <si>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</si>
  <si>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</si>
  <si>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</si>
  <si>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</si>
  <si>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</si>
  <si>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</si>
  <si>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</si>
  <si>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</si>
  <si>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</si>
  <si>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</si>
  <si>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</si>
  <si>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</si>
  <si>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</si>
  <si>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</si>
  <si>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</si>
  <si>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</si>
  <si>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</si>
  <si>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</si>
  <si>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</si>
  <si>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</si>
  <si>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</si>
  <si>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</si>
  <si>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</si>
  <si>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</si>
  <si>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</si>
  <si>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</si>
  <si>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</si>
  <si>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</si>
  <si>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</si>
  <si>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</si>
  <si>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</si>
  <si>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</si>
  <si>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</si>
  <si>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</si>
  <si>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</si>
  <si>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</si>
  <si>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</si>
  <si>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</si>
  <si>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</si>
  <si>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</si>
  <si>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</si>
  <si>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</si>
  <si>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</si>
  <si>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</si>
  <si>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</si>
  <si>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</si>
  <si>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</si>
  <si>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</si>
  <si>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</si>
  <si>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</si>
  <si>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</si>
  <si>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</si>
  <si>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</si>
  <si>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</si>
  <si>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</si>
  <si>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</si>
  <si>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</si>
  <si>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</si>
  <si>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</si>
  <si>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</si>
  <si>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</si>
  <si>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</si>
  <si>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</si>
  <si>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</si>
  <si>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</si>
  <si>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</si>
  <si>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</si>
  <si>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</si>
  <si>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</si>
  <si>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</si>
  <si>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</si>
  <si>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</si>
  <si>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</si>
  <si>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</si>
  <si>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</si>
  <si>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</si>
  <si>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</si>
  <si>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</si>
  <si>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</si>
  <si>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</si>
  <si>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</si>
  <si>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</si>
  <si>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</si>
  <si>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</si>
  <si>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</si>
  <si>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</si>
  <si>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</si>
  <si>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</si>
  <si>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</si>
  <si>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</si>
  <si>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</si>
  <si>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</si>
  <si>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</si>
  <si>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</si>
  <si>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</si>
  <si>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</si>
  <si>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</si>
  <si>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</si>
  <si>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</si>
  <si>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</si>
  <si>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</si>
  <si>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</si>
  <si>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</si>
  <si>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</si>
  <si>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</si>
  <si>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</si>
  <si>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</si>
  <si>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</si>
  <si>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</si>
  <si>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</si>
  <si>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</si>
  <si>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</si>
  <si>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</si>
  <si>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</si>
  <si>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</si>
  <si>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</si>
  <si>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</si>
  <si>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</si>
  <si>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</si>
  <si>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</si>
  <si>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</si>
  <si>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</si>
  <si>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</si>
  <si>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</si>
  <si>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</si>
  <si>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</si>
  <si>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</si>
  <si>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</si>
  <si>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</si>
  <si>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</si>
  <si>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</si>
  <si>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</si>
  <si>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</si>
  <si>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</si>
  <si>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</si>
  <si>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</si>
  <si>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</si>
  <si>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</si>
  <si>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</si>
  <si>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</si>
  <si>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</si>
  <si>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</si>
  <si>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</si>
  <si>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</si>
  <si>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</si>
  <si>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</si>
  <si>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</si>
  <si>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</si>
  <si>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</si>
  <si>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</si>
  <si>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</si>
  <si>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</si>
  <si>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</si>
  <si>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</si>
  <si>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</si>
  <si>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</si>
  <si>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</si>
  <si>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</si>
  <si>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</si>
  <si>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</si>
  <si>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</si>
  <si>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</si>
  <si>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</si>
  <si>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</si>
  <si>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</si>
  <si>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</si>
  <si>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</si>
  <si>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</si>
  <si>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</si>
  <si>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</si>
  <si>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</si>
  <si>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</si>
  <si>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</si>
  <si>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</si>
  <si>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</si>
  <si>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</si>
  <si>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</si>
  <si>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</si>
  <si>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</si>
  <si>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</si>
  <si>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</si>
  <si>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</si>
  <si>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</si>
  <si>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</si>
  <si>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</si>
  <si>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</si>
  <si>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</si>
  <si>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</si>
  <si>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</si>
  <si>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</si>
  <si>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</si>
  <si>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</si>
  <si>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</si>
  <si>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</si>
  <si>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</si>
  <si>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</si>
  <si>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</si>
  <si>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</si>
  <si>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</si>
  <si>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</si>
  <si>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</si>
  <si>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</si>
  <si>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</si>
  <si>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</si>
  <si>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</si>
  <si>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</si>
  <si>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</si>
  <si>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</si>
  <si>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</si>
  <si>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</si>
  <si>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</si>
  <si>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</si>
  <si>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</si>
  <si>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</si>
  <si>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</si>
  <si>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</si>
  <si>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</si>
  <si>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</si>
  <si>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</si>
  <si>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</si>
  <si>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</si>
  <si>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</si>
  <si>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</si>
  <si>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</si>
  <si>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</si>
  <si>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</si>
  <si>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</si>
  <si>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</si>
  <si>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</si>
  <si>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</si>
  <si>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</si>
  <si>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</si>
  <si>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</si>
  <si>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</si>
  <si>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</si>
  <si>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</si>
  <si>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</si>
  <si>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</si>
  <si>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</si>
  <si>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</si>
  <si>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</si>
  <si>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</si>
  <si>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</si>
  <si>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</si>
  <si>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</si>
  <si>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</si>
  <si>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</si>
  <si>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</si>
  <si>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</si>
  <si>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</si>
  <si>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</si>
  <si>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</si>
  <si>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</si>
  <si>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</si>
  <si>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</si>
  <si>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</si>
  <si>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</si>
  <si>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</si>
  <si>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</si>
  <si>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</si>
  <si>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</si>
  <si>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</si>
  <si>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</si>
  <si>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</si>
  <si>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</si>
  <si>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</si>
  <si>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</si>
  <si>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</si>
  <si>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</si>
  <si>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</si>
  <si>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</si>
  <si>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</si>
  <si>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</si>
  <si>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</si>
  <si>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</si>
  <si>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</si>
  <si>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</si>
  <si>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</si>
  <si>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</si>
  <si>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</si>
  <si>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</si>
  <si>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</si>
  <si>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</si>
  <si>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</si>
  <si>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</si>
  <si>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</si>
  <si>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</si>
  <si>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</si>
  <si>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</si>
  <si>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</si>
  <si>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</si>
  <si>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</si>
  <si>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</si>
  <si>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</si>
  <si>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</si>
  <si>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</si>
  <si>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</si>
  <si>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</si>
  <si>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</si>
  <si>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</si>
  <si>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</si>
  <si>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</si>
  <si>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</si>
  <si>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</si>
  <si>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</si>
  <si>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</si>
  <si>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</si>
  <si>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</si>
  <si>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</si>
  <si>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</si>
  <si>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</si>
  <si>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</si>
  <si>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</si>
  <si>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</si>
  <si>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</si>
  <si>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</si>
  <si>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</si>
  <si>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</si>
  <si>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</si>
  <si>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</si>
  <si>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</si>
  <si>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</si>
  <si>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</si>
  <si>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</si>
  <si>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</si>
  <si>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</si>
  <si>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</si>
  <si>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</si>
  <si>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</si>
  <si>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</si>
  <si>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</si>
  <si>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</si>
  <si>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</si>
  <si>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</si>
  <si>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</si>
  <si>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</si>
  <si>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</si>
  <si>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</si>
  <si>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</si>
  <si>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</si>
  <si>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</si>
  <si>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</si>
  <si>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</si>
  <si>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</si>
  <si>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</si>
  <si>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</si>
  <si>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</si>
  <si>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</si>
  <si>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</si>
  <si>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</si>
  <si>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</si>
  <si>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</si>
  <si>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</si>
  <si>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</si>
  <si>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</si>
  <si>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</si>
  <si>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</si>
  <si>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</si>
  <si>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</si>
  <si>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</si>
  <si>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</si>
  <si>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</si>
  <si>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</si>
  <si>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</si>
  <si>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</si>
  <si>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</si>
  <si>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</si>
  <si>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</si>
  <si>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</si>
  <si>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</si>
  <si>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</si>
  <si>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</si>
  <si>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</si>
  <si>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</si>
  <si>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</si>
  <si>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</si>
  <si>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</si>
  <si>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</si>
  <si>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</si>
  <si>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</si>
  <si>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</si>
  <si>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</si>
  <si>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</si>
  <si>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</si>
  <si>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</si>
  <si>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</si>
  <si>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</si>
  <si>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</si>
  <si>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</si>
  <si>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</si>
  <si>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</si>
  <si>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</si>
  <si>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</si>
  <si>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</si>
  <si>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</si>
  <si>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</si>
  <si>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</si>
  <si>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</si>
  <si>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</si>
  <si>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</si>
  <si>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</si>
  <si>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</si>
  <si>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</si>
  <si>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</si>
  <si>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</si>
  <si>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</si>
  <si>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</si>
  <si>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</si>
  <si>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</si>
  <si>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</si>
  <si>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</si>
  <si>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</si>
  <si>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</si>
  <si>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</si>
  <si>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</si>
  <si>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</si>
  <si>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</si>
  <si>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</si>
  <si>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</si>
  <si>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</si>
  <si>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</si>
  <si>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</si>
  <si>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</si>
  <si>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</si>
  <si>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</si>
  <si>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</si>
  <si>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</si>
  <si>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</si>
  <si>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</si>
  <si>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</si>
  <si>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</si>
  <si>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</si>
  <si>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</si>
  <si>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</si>
  <si>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</si>
  <si>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</si>
  <si>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</si>
  <si>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</si>
  <si>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</si>
  <si>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</si>
  <si>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</si>
  <si>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</si>
  <si>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</si>
  <si>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</si>
  <si>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</si>
  <si>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</si>
  <si>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</si>
  <si>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</si>
  <si>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</si>
  <si>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</si>
  <si>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</si>
  <si>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</si>
  <si>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</si>
  <si>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</si>
  <si>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</si>
  <si>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</si>
  <si>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</si>
  <si>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</si>
  <si>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</si>
  <si>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</si>
  <si>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</si>
  <si>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</si>
  <si>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</si>
  <si>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</si>
  <si>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</si>
  <si>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</si>
  <si>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</si>
  <si>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</si>
  <si>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</si>
  <si>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</si>
  <si>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</si>
  <si>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</si>
  <si>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</si>
  <si>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</si>
  <si>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</si>
  <si>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</si>
  <si>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</si>
  <si>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</si>
  <si>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</si>
  <si>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</si>
  <si>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</si>
  <si>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</si>
  <si>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</si>
  <si>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</si>
  <si>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</si>
  <si>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</si>
  <si>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</si>
  <si>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</si>
  <si>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</si>
  <si>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</si>
  <si>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</si>
  <si>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</si>
  <si>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</si>
  <si>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</si>
  <si>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</si>
  <si>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</si>
  <si>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</si>
  <si>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</si>
  <si>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</si>
  <si>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</si>
  <si>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</si>
  <si>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</si>
  <si>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</si>
  <si>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</si>
  <si>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</si>
  <si>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</si>
  <si>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</si>
  <si>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</si>
  <si>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</si>
  <si>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</si>
  <si>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</si>
  <si>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</si>
  <si>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</si>
  <si>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</si>
  <si>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</si>
  <si>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</si>
  <si>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</si>
  <si>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</si>
  <si>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</si>
  <si>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</si>
  <si>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</si>
  <si>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</si>
  <si>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</si>
  <si>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</si>
  <si>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</si>
  <si>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</si>
  <si>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</si>
  <si>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</si>
  <si>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</si>
  <si>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</si>
  <si>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</si>
  <si>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</si>
  <si>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</si>
  <si>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</si>
  <si>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</si>
  <si>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</si>
  <si>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</si>
  <si>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</si>
  <si>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</si>
  <si>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</si>
  <si>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</si>
  <si>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</si>
  <si>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</si>
  <si>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</si>
  <si>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</si>
  <si>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</si>
  <si>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</si>
  <si>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</si>
  <si>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</si>
  <si>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</si>
  <si>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</si>
  <si>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</si>
  <si>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</si>
  <si>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</si>
  <si>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</si>
  <si>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</si>
  <si>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</si>
  <si>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</si>
  <si>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</si>
  <si>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</si>
  <si>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</si>
  <si>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</si>
  <si>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</si>
  <si>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</si>
  <si>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</si>
  <si>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</si>
  <si>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</si>
  <si>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</si>
  <si>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</si>
  <si>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</si>
  <si>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</si>
  <si>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</si>
  <si>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</si>
  <si>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</si>
  <si>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</si>
  <si>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</si>
  <si>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</si>
  <si>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</si>
  <si>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</si>
  <si>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</si>
  <si>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</si>
  <si>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</si>
  <si>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</si>
  <si>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</si>
  <si>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</si>
  <si>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</si>
  <si>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</si>
  <si>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</si>
  <si>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</si>
  <si>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</si>
  <si>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</si>
  <si>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</si>
  <si>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</si>
  <si>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</si>
  <si>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</si>
  <si>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</si>
  <si>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</si>
  <si>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</si>
  <si>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</si>
  <si>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</si>
  <si>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</si>
  <si>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</si>
  <si>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</si>
  <si>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</si>
  <si>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</si>
  <si>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</si>
  <si>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</si>
  <si>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</si>
  <si>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</si>
  <si>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</si>
  <si>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</si>
  <si>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</si>
  <si>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</si>
  <si>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</si>
  <si>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</si>
  <si>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</si>
  <si>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</si>
  <si>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</si>
  <si>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</si>
  <si>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</si>
  <si>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</si>
  <si>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</si>
  <si>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</si>
  <si>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</si>
  <si>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</si>
  <si>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</si>
  <si>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</si>
  <si>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</si>
  <si>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</si>
  <si>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</si>
  <si>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</si>
  <si>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</si>
  <si>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</si>
  <si>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</si>
  <si>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</si>
  <si>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</si>
  <si>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</si>
  <si>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</si>
  <si>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</si>
  <si>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</si>
  <si>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</si>
  <si>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</si>
  <si>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</si>
  <si>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</si>
  <si>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</si>
  <si>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</si>
  <si>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</si>
  <si>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</si>
  <si>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</si>
  <si>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</si>
  <si>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</si>
  <si>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</si>
  <si>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</si>
  <si>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</si>
  <si>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</si>
  <si>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</si>
  <si>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</si>
  <si>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</si>
  <si>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</si>
  <si>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</si>
  <si>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</si>
  <si>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</si>
  <si>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</si>
  <si>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</si>
  <si>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</si>
  <si>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</si>
  <si>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</si>
  <si>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</si>
  <si>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</si>
  <si>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</si>
  <si>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</si>
  <si>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</si>
  <si>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</si>
  <si>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</si>
  <si>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</si>
  <si>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</si>
  <si>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</si>
  <si>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</si>
  <si>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</si>
  <si>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</si>
  <si>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</si>
  <si>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</si>
  <si>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</si>
  <si>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</si>
  <si>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</si>
  <si>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</si>
  <si>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</si>
  <si>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</si>
  <si>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</si>
  <si>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</si>
  <si>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</si>
  <si>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</si>
  <si>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</si>
  <si>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</si>
  <si>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</si>
  <si>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</si>
  <si>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</si>
  <si>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</si>
  <si>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</si>
  <si>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</si>
  <si>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</si>
  <si>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</si>
  <si>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</si>
  <si>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</si>
  <si>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</si>
  <si>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</si>
  <si>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</si>
  <si>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</si>
  <si>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</si>
  <si>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</si>
  <si>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</si>
  <si>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</si>
  <si>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</si>
  <si>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</si>
  <si>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</si>
  <si>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</si>
  <si>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</si>
  <si>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</si>
  <si>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</si>
  <si>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</si>
  <si>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</si>
  <si>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</si>
  <si>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</si>
  <si>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</si>
  <si>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</si>
  <si>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</si>
  <si>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</si>
  <si>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</si>
  <si>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</si>
  <si>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</si>
  <si>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</si>
  <si>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</si>
  <si>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</si>
  <si>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</si>
  <si>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</si>
  <si>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</si>
  <si>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</si>
  <si>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</si>
  <si>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</si>
  <si>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</si>
  <si>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</si>
  <si>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</si>
  <si>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</si>
  <si>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</si>
  <si>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</si>
  <si>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</si>
  <si>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</si>
  <si>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</si>
  <si>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</si>
  <si>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</si>
  <si>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</si>
  <si>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</si>
  <si>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</si>
  <si>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</si>
  <si>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</si>
  <si>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</si>
  <si>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</si>
  <si>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</si>
  <si>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</si>
  <si>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</si>
  <si>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</si>
  <si>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</si>
  <si>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</si>
  <si>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</si>
  <si>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</si>
  <si>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</si>
  <si>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</si>
  <si>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</si>
  <si>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</si>
  <si>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</si>
  <si>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</si>
  <si>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</si>
  <si>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</si>
  <si>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</si>
  <si>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</si>
  <si>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</si>
  <si>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</si>
  <si>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</si>
  <si>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</si>
  <si>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</si>
  <si>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</si>
  <si>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</si>
  <si>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</si>
  <si>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</si>
  <si>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</si>
  <si>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</si>
  <si>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</si>
  <si>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</si>
  <si>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</si>
  <si>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</si>
  <si>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</si>
  <si>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</si>
  <si>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</si>
  <si>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</si>
  <si>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</si>
  <si>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</si>
  <si>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</si>
  <si>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</si>
  <si>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</si>
  <si>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</si>
  <si>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</si>
  <si>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</si>
  <si>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</si>
  <si>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</si>
  <si>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</si>
  <si>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</si>
  <si>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</si>
  <si>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</si>
  <si>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</si>
  <si>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</si>
  <si>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</si>
  <si>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</si>
  <si>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</si>
  <si>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</si>
  <si>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</si>
  <si>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</si>
  <si>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</si>
  <si>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</si>
  <si>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</si>
  <si>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</si>
  <si>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</si>
  <si>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</si>
  <si>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</si>
  <si>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</si>
  <si>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</si>
  <si>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</si>
  <si>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</si>
  <si>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</si>
  <si>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</si>
  <si>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</si>
  <si>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</si>
  <si>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</si>
  <si>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</si>
  <si>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</si>
  <si>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</si>
  <si>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</si>
  <si>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</si>
  <si>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</si>
  <si>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</si>
  <si>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</si>
  <si>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</si>
  <si>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</si>
  <si>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</si>
  <si>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</si>
  <si>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</si>
  <si>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</si>
  <si>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</si>
  <si>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</si>
  <si>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</si>
  <si>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</si>
  <si>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</si>
  <si>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</si>
  <si>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</si>
  <si>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</si>
  <si>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</si>
  <si>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</si>
  <si>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</si>
  <si>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</si>
  <si>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</si>
  <si>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</si>
  <si>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</si>
  <si>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</si>
  <si>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</si>
  <si>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</si>
  <si>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</si>
  <si>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</si>
  <si>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</si>
  <si>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</si>
  <si>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</si>
  <si>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</si>
  <si>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</si>
  <si>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</si>
  <si>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</si>
  <si>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</si>
  <si>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</si>
  <si>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</si>
  <si>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</si>
  <si>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</si>
  <si>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</si>
  <si>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</si>
  <si>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</si>
  <si>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</si>
  <si>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</si>
  <si>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</si>
  <si>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</si>
  <si>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</si>
  <si>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</si>
  <si>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</si>
  <si>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</si>
  <si>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</si>
  <si>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</si>
  <si>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</si>
  <si>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</si>
  <si>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</si>
  <si>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</si>
  <si>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</si>
  <si>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</si>
  <si>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</si>
  <si>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</si>
  <si>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</si>
  <si>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</si>
  <si>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</si>
  <si>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</si>
  <si>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</si>
  <si>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</si>
  <si>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</si>
  <si>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</si>
  <si>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</si>
  <si>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</si>
  <si>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</si>
  <si>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</si>
  <si>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</si>
  <si>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</si>
  <si>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</si>
  <si>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</si>
  <si>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</si>
  <si>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</si>
  <si>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</si>
  <si>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</si>
  <si>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</si>
  <si>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</si>
  <si>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</si>
  <si>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</si>
  <si>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</si>
  <si>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</si>
  <si>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</si>
  <si>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</si>
  <si>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</si>
  <si>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</si>
  <si>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</si>
  <si>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</si>
  <si>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</si>
  <si>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</si>
  <si>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</si>
  <si>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</si>
  <si>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</si>
  <si>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</si>
  <si>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</si>
  <si>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</si>
  <si>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</si>
  <si>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</si>
  <si>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</si>
  <si>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</si>
  <si>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</si>
  <si>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</si>
  <si>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</si>
  <si>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</si>
  <si>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</si>
  <si>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</si>
  <si>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</si>
  <si>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</si>
  <si>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</si>
  <si>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</si>
  <si>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</si>
  <si>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</si>
  <si>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</si>
  <si>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</si>
  <si>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</si>
  <si>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</si>
  <si>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</si>
  <si>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</si>
  <si>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</si>
  <si>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</si>
  <si>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</si>
  <si>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</si>
  <si>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</si>
  <si>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</si>
  <si>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</si>
  <si>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</si>
  <si>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</si>
  <si>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</si>
  <si>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</si>
  <si>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</si>
  <si>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</si>
  <si>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</si>
  <si>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</si>
  <si>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</si>
  <si>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</si>
  <si>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</si>
  <si>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</si>
  <si>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</si>
  <si>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</si>
  <si>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</si>
  <si>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</si>
  <si>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</si>
  <si>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</si>
  <si>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</si>
  <si>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</si>
  <si>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</si>
  <si>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</si>
  <si>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</si>
  <si>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</si>
  <si>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</si>
  <si>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</si>
  <si>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</si>
  <si>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</si>
  <si>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</si>
  <si>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</si>
  <si>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</si>
  <si>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</si>
  <si>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</si>
  <si>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</si>
  <si>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</si>
  <si>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</si>
  <si>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</si>
  <si>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</si>
  <si>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</si>
  <si>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</si>
  <si>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</si>
  <si>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</si>
  <si>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</si>
  <si>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</si>
  <si>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</si>
  <si>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</si>
  <si>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</si>
  <si>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</si>
  <si>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</si>
  <si>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</si>
  <si>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</si>
  <si>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</si>
  <si>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</si>
  <si>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</si>
  <si>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</si>
  <si>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</si>
  <si>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</si>
  <si>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</si>
  <si>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</si>
  <si>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</si>
  <si>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</si>
  <si>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</si>
  <si>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</si>
  <si>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</si>
  <si>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</si>
  <si>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</si>
  <si>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</si>
  <si>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</si>
  <si>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</si>
  <si>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</si>
  <si>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</si>
  <si>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</si>
  <si>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</si>
  <si>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</si>
  <si>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</si>
  <si>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</si>
  <si>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</si>
  <si>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</si>
  <si>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</si>
  <si>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</si>
  <si>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</si>
  <si>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</si>
  <si>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</si>
  <si>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</si>
  <si>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</si>
  <si>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</si>
  <si>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</si>
  <si>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</si>
  <si>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</si>
  <si>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</si>
  <si>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</si>
  <si>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</si>
  <si>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</si>
  <si>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</si>
  <si>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</si>
  <si>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</si>
  <si>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</si>
  <si>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</si>
  <si>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</si>
  <si>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</si>
  <si>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</si>
  <si>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</si>
  <si>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</si>
  <si>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</si>
  <si>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</si>
  <si>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</si>
  <si>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</si>
  <si>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</si>
  <si>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</si>
  <si>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</si>
  <si>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</si>
  <si>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</si>
  <si>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</si>
  <si>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</si>
  <si>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</si>
  <si>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</si>
  <si>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</si>
  <si>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</si>
  <si>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</si>
  <si>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</si>
  <si>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</si>
  <si>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</si>
  <si>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</si>
  <si>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</si>
  <si>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</si>
  <si>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</si>
  <si>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</si>
  <si>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</si>
  <si>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</si>
  <si>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</si>
  <si>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</si>
  <si>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</si>
  <si>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</si>
  <si>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</si>
  <si>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</si>
  <si>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</si>
  <si>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</si>
  <si>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</si>
  <si>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</si>
  <si>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</si>
  <si>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</si>
  <si>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</si>
  <si>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</si>
  <si>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</si>
  <si>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</si>
  <si>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</si>
  <si>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</si>
  <si>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</si>
  <si>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</si>
  <si>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</si>
  <si>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</si>
  <si>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</si>
  <si>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</si>
  <si>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</si>
  <si>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</si>
  <si>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</si>
  <si>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</si>
  <si>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</si>
  <si>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</si>
  <si>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</si>
  <si>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</si>
  <si>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</si>
  <si>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</si>
  <si>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</si>
  <si>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</si>
  <si>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</si>
  <si>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</si>
  <si>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</si>
  <si>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</si>
  <si>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</si>
  <si>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</si>
  <si>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</si>
  <si>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</si>
  <si>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</si>
  <si>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</si>
  <si>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</si>
  <si>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</si>
  <si>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</si>
  <si>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</si>
  <si>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</si>
  <si>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</si>
  <si>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</si>
  <si>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</si>
  <si>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</si>
  <si>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</si>
  <si>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</si>
  <si>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</si>
  <si>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</si>
  <si>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</si>
  <si>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</si>
  <si>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</si>
  <si>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</si>
  <si>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</si>
  <si>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</si>
  <si>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</si>
  <si>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</si>
  <si>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</si>
  <si>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</si>
  <si>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</si>
  <si>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</si>
  <si>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</si>
  <si>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</si>
  <si>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</si>
  <si>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</si>
  <si>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</si>
  <si>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</si>
  <si>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</si>
  <si>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</si>
  <si>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</si>
  <si>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</si>
  <si>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</si>
  <si>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</si>
  <si>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</si>
  <si>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</si>
  <si>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</si>
  <si>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</si>
  <si>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</si>
  <si>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</si>
  <si>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</si>
  <si>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</si>
  <si>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</si>
  <si>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</si>
  <si>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</si>
  <si>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</si>
  <si>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</si>
  <si>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</si>
  <si>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</si>
  <si>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</si>
  <si>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</si>
  <si>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</si>
  <si>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</si>
  <si>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</si>
  <si>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</si>
  <si>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</si>
  <si>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</si>
  <si>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</si>
  <si>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</si>
  <si>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</si>
  <si>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</si>
  <si>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</si>
  <si>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</si>
  <si>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</si>
  <si>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</si>
  <si>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</si>
  <si>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</si>
  <si>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</si>
  <si>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</si>
  <si>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</si>
  <si>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</si>
  <si>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</si>
  <si>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</si>
  <si>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</si>
  <si>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</si>
  <si>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</si>
  <si>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</si>
  <si>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</si>
  <si>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</si>
  <si>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</si>
  <si>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</si>
  <si>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</si>
  <si>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</si>
  <si>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</si>
  <si>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</si>
  <si>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</si>
  <si>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</si>
  <si>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</si>
  <si>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</si>
  <si>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</si>
  <si>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</si>
  <si>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</si>
  <si>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</si>
  <si>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</si>
  <si>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</si>
  <si>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</si>
  <si>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</si>
  <si>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</si>
  <si>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</si>
  <si>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</si>
  <si>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</si>
  <si>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</si>
  <si>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</si>
  <si>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</si>
  <si>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</si>
  <si>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</si>
  <si>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</si>
  <si>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</si>
  <si>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</si>
  <si>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</si>
  <si>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</si>
  <si>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</si>
  <si>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</si>
  <si>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</si>
  <si>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</si>
  <si>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</si>
  <si>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</si>
  <si>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</si>
  <si>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</si>
  <si>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</si>
  <si>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</si>
  <si>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</si>
  <si>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</si>
  <si>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</si>
  <si>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</si>
  <si>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</si>
  <si>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</si>
  <si>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</si>
  <si>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</si>
  <si>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</si>
  <si>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</si>
  <si>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</si>
  <si>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</si>
  <si>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</si>
  <si>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</si>
  <si>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</si>
  <si>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</si>
  <si>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</si>
  <si>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</si>
  <si>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</si>
  <si>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</si>
  <si>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</si>
  <si>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</si>
  <si>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</si>
  <si>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</si>
  <si>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</si>
  <si>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</si>
  <si>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</si>
  <si>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</si>
  <si>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</si>
  <si>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</si>
  <si>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</si>
  <si>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</si>
  <si>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</si>
  <si>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</si>
  <si>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</si>
  <si>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</si>
  <si>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</si>
  <si>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</si>
  <si>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</si>
  <si>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</si>
  <si>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</si>
  <si>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</si>
  <si>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</si>
  <si>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</si>
  <si>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</si>
  <si>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</si>
  <si>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</si>
  <si>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</si>
  <si>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</si>
  <si>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</si>
  <si>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</si>
  <si>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</si>
  <si>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</si>
  <si>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</si>
  <si>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</si>
  <si>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</si>
  <si>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</si>
  <si>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</si>
  <si>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</si>
  <si>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</si>
  <si>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</si>
  <si>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</si>
  <si>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</si>
  <si>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</si>
  <si>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</si>
  <si>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</si>
  <si>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</si>
  <si>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</si>
  <si>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</si>
  <si>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</si>
  <si>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</si>
  <si>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</si>
  <si>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</si>
  <si>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</si>
  <si>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</si>
  <si>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</si>
  <si>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</si>
  <si>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</si>
  <si>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</si>
  <si>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</si>
  <si>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</si>
  <si>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</si>
  <si>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</si>
  <si>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</si>
  <si>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</si>
  <si>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</si>
  <si>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</si>
  <si>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</si>
  <si>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</si>
  <si>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</si>
  <si>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</si>
  <si>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</si>
  <si>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</si>
  <si>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</si>
  <si>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</si>
  <si>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</si>
  <si>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</si>
  <si>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</si>
  <si>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</si>
  <si>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</si>
  <si>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</si>
  <si>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</si>
  <si>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</si>
  <si>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</si>
  <si>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</si>
  <si>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</si>
  <si>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</si>
  <si>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</si>
  <si>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</si>
  <si>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</si>
  <si>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</si>
  <si>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</si>
  <si>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</si>
  <si>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</si>
  <si>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</si>
  <si>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</si>
  <si>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</si>
  <si>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</si>
  <si>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</si>
  <si>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</si>
  <si>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</si>
  <si>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</si>
  <si>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</si>
  <si>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</si>
  <si>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</si>
  <si>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</si>
  <si>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</si>
  <si>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</si>
  <si>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</si>
  <si>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</si>
  <si>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</si>
  <si>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</si>
  <si>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</si>
  <si>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</si>
  <si>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</si>
  <si>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</si>
  <si>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</si>
  <si>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</si>
  <si>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</si>
  <si>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</si>
  <si>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</si>
  <si>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</si>
  <si>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</si>
  <si>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</si>
  <si>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</si>
  <si>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</si>
  <si>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</si>
  <si>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</si>
  <si>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</si>
  <si>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</si>
  <si>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</si>
  <si>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</si>
  <si>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</si>
  <si>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</si>
  <si>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</si>
  <si>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</si>
  <si>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</si>
  <si>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</si>
  <si>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</si>
  <si>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</si>
  <si>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</si>
  <si>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</si>
  <si>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</si>
  <si>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</si>
  <si>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</si>
  <si>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</si>
  <si>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</si>
  <si>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</si>
  <si>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</si>
  <si>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</si>
  <si>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</si>
  <si>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</si>
  <si>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</si>
  <si>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</si>
  <si>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</si>
  <si>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</si>
  <si>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</si>
  <si>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</si>
  <si>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</si>
  <si>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</si>
  <si>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</si>
  <si>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</si>
  <si>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</si>
  <si>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</si>
  <si>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</si>
  <si>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</si>
  <si>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</si>
  <si>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</si>
  <si>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</si>
  <si>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</si>
  <si>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</si>
  <si>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</si>
  <si>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</si>
  <si>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</si>
  <si>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</si>
  <si>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</si>
  <si>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</si>
  <si>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</si>
  <si>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</si>
  <si>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</si>
  <si>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</si>
  <si>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</si>
  <si>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</si>
  <si>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</si>
  <si>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</si>
  <si>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</si>
  <si>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</si>
  <si>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</si>
  <si>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</si>
  <si>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</si>
  <si>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</si>
  <si>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</si>
  <si>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</si>
  <si>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</si>
  <si>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</si>
  <si>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</si>
  <si>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</si>
  <si>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</si>
  <si>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</si>
  <si>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</si>
  <si>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</si>
  <si>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</si>
  <si>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</si>
  <si>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</si>
  <si>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</si>
  <si>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</si>
  <si>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</si>
  <si>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</si>
  <si>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</si>
  <si>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</si>
  <si>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</si>
  <si>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</si>
  <si>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</si>
  <si>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</si>
  <si>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</si>
  <si>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</si>
  <si>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</si>
  <si>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</si>
  <si>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</si>
  <si>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</si>
  <si>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</si>
  <si>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</si>
  <si>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</si>
  <si>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</si>
  <si>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</si>
  <si>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</si>
  <si>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</si>
  <si>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</si>
  <si>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</si>
  <si>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</si>
  <si>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</si>
  <si>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</si>
  <si>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</si>
  <si>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</si>
  <si>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</si>
  <si>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</si>
  <si>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</si>
  <si>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</si>
  <si>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</si>
  <si>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</si>
  <si>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</si>
  <si>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</si>
  <si>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</si>
  <si>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</si>
  <si>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</si>
  <si>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</si>
  <si>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</si>
  <si>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</si>
  <si>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</si>
  <si>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</si>
  <si>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</si>
  <si>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</si>
  <si>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</si>
  <si>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</si>
  <si>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</si>
  <si>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</si>
  <si>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</si>
  <si>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</si>
  <si>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</si>
  <si>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</si>
  <si>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</si>
  <si>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</si>
  <si>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</si>
  <si>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</si>
  <si>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</si>
  <si>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</si>
  <si>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</si>
  <si>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</si>
  <si>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</si>
  <si>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</si>
  <si>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</si>
  <si>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</si>
  <si>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</si>
  <si>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</si>
  <si>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</si>
  <si>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</si>
  <si>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</si>
  <si>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</si>
  <si>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</si>
  <si>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</si>
  <si>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</si>
  <si>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</si>
  <si>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</si>
  <si>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</si>
  <si>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</si>
  <si>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</si>
  <si>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</si>
  <si>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</si>
  <si>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</si>
  <si>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</si>
  <si>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</si>
  <si>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</si>
  <si>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</si>
  <si>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</si>
  <si>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</si>
  <si>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</si>
  <si>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</si>
  <si>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</si>
  <si>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</si>
  <si>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</si>
  <si>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</si>
  <si>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</si>
  <si>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</si>
  <si>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</si>
  <si>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</si>
  <si>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</si>
  <si>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</si>
  <si>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</si>
  <si>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</si>
  <si>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</si>
  <si>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</si>
  <si>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</si>
  <si>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</si>
  <si>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</si>
  <si>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</si>
  <si>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</si>
  <si>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</si>
  <si>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</si>
  <si>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</si>
  <si>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</si>
  <si>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</si>
  <si>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</si>
  <si>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</si>
  <si>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</si>
  <si>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</si>
  <si>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</si>
  <si>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</si>
  <si>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</si>
  <si>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</si>
  <si>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</si>
  <si>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</si>
  <si>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</si>
  <si>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</si>
  <si>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</si>
  <si>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</si>
  <si>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</si>
  <si>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</si>
  <si>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</si>
  <si>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</si>
  <si>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</si>
  <si>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</si>
  <si>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</si>
  <si>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</si>
  <si>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</si>
  <si>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</si>
  <si>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</si>
  <si>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</si>
  <si>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</si>
  <si>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</si>
  <si>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</si>
  <si>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</si>
  <si>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</si>
  <si>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</si>
  <si>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</si>
  <si>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</si>
  <si>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</si>
  <si>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</si>
  <si>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</si>
  <si>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</si>
  <si>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</si>
  <si>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</si>
  <si>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</si>
  <si>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</si>
  <si>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</si>
  <si>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</si>
  <si>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</si>
  <si>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</si>
  <si>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</si>
  <si>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</si>
  <si>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</si>
  <si>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</si>
  <si>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</si>
  <si>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</si>
  <si>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</si>
  <si>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</si>
  <si>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</si>
  <si>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</si>
  <si>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</si>
  <si>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</si>
  <si>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</si>
  <si>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</si>
  <si>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</si>
  <si>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</si>
  <si>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</si>
  <si>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</si>
  <si>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</si>
  <si>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</si>
  <si>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</si>
  <si>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</si>
  <si>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</si>
  <si>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</si>
  <si>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</si>
  <si>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</si>
  <si>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</si>
  <si>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</si>
  <si>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</si>
  <si>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</si>
  <si>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</si>
  <si>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</si>
  <si>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</si>
  <si>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</si>
  <si>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</si>
  <si>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</si>
  <si>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</si>
  <si>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</si>
  <si>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</si>
  <si>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</si>
  <si>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</si>
  <si>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</si>
  <si>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</si>
  <si>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</si>
  <si>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</si>
  <si>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</si>
  <si>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</si>
  <si>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</si>
  <si>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</si>
  <si>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</si>
  <si>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</si>
  <si>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</si>
  <si>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</si>
  <si>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</si>
  <si>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</si>
  <si>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</si>
  <si>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</si>
  <si>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</si>
  <si>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</si>
  <si>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</si>
  <si>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</si>
  <si>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</si>
  <si>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</si>
  <si>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</si>
  <si>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</si>
  <si>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</si>
  <si>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</si>
  <si>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</si>
  <si>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</si>
  <si>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</si>
  <si>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</si>
  <si>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</si>
  <si>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</si>
  <si>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</si>
  <si>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</si>
  <si>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</si>
  <si>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</si>
  <si>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</si>
  <si>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</si>
  <si>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</si>
  <si>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</si>
  <si>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</si>
  <si>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</si>
  <si>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</si>
  <si>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</si>
  <si>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</si>
  <si>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</si>
  <si>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</si>
  <si>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</si>
  <si>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</si>
  <si>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</si>
  <si>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</si>
  <si>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</si>
  <si>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</si>
  <si>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</si>
  <si>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</si>
  <si>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</si>
  <si>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</si>
  <si>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</si>
  <si>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</si>
  <si>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</si>
  <si>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</si>
  <si>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</si>
  <si>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</si>
  <si>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</si>
  <si>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</si>
  <si>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</si>
  <si>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</si>
  <si>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</si>
  <si>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</si>
  <si>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</si>
  <si>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</si>
  <si>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</si>
  <si>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</si>
  <si>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</si>
  <si>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</si>
  <si>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</si>
  <si>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</si>
  <si>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</si>
  <si>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</si>
  <si>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</si>
  <si>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</si>
  <si>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</si>
  <si>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</si>
  <si>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</si>
  <si>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</si>
  <si>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</si>
  <si>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</si>
  <si>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</si>
  <si>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</si>
  <si>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</si>
  <si>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</si>
  <si>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</si>
  <si>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</si>
  <si>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</si>
  <si>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</si>
  <si>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</si>
  <si>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</si>
  <si>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</si>
  <si>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</si>
  <si>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</si>
  <si>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</si>
  <si>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</si>
  <si>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</si>
  <si>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</si>
  <si>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</si>
  <si>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</si>
  <si>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</si>
  <si>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</si>
  <si>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</si>
  <si>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</si>
  <si>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</si>
  <si>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</si>
  <si>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</si>
  <si>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</si>
  <si>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</si>
  <si>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</si>
  <si>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</si>
  <si>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</si>
  <si>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</si>
  <si>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</si>
  <si>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</si>
  <si>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</si>
  <si>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</si>
  <si>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</si>
  <si>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</si>
  <si>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</si>
  <si>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</si>
  <si>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</si>
  <si>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</si>
  <si>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</si>
  <si>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</si>
  <si>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</si>
  <si>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</si>
  <si>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</si>
  <si>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</si>
  <si>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</si>
  <si>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</si>
  <si>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</si>
  <si>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</si>
  <si>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</si>
  <si>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</si>
  <si>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</si>
  <si>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</si>
  <si>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</si>
  <si>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</si>
  <si>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</si>
  <si>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</si>
  <si>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</si>
  <si>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</si>
  <si>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</si>
  <si>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</si>
  <si>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</si>
  <si>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</si>
  <si>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</si>
  <si>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</si>
  <si>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</si>
  <si>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</si>
  <si>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</si>
  <si>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</si>
  <si>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</si>
  <si>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</si>
  <si>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</si>
  <si>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</si>
  <si>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</si>
  <si>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</si>
  <si>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</si>
  <si>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</si>
  <si>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</si>
  <si>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</si>
  <si>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</si>
  <si>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</si>
  <si>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</si>
  <si>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</si>
  <si>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</si>
  <si>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</si>
  <si>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</si>
  <si>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</si>
  <si>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</si>
  <si>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</si>
  <si>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</si>
  <si>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</si>
  <si>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</si>
  <si>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</si>
  <si>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</si>
  <si>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</si>
  <si>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</si>
  <si>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</si>
  <si>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</si>
  <si>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</si>
  <si>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</si>
  <si>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</si>
  <si>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</si>
  <si>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</si>
  <si>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</si>
  <si>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</si>
  <si>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</si>
  <si>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</si>
  <si>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</si>
  <si>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</si>
  <si>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</si>
  <si>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</si>
  <si>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</si>
  <si>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</si>
  <si>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</si>
  <si>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</si>
  <si>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</si>
  <si>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</si>
  <si>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</si>
  <si>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</si>
  <si>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</si>
  <si>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</si>
  <si>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</si>
  <si>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</si>
  <si>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</si>
  <si>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</si>
  <si>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</si>
  <si>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</si>
  <si>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</si>
  <si>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</si>
  <si>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</si>
  <si>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</si>
  <si>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</si>
  <si>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</si>
  <si>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</si>
  <si>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</si>
  <si>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</si>
  <si>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</si>
  <si>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</si>
  <si>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</si>
  <si>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</si>
  <si>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</si>
  <si>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</si>
  <si>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</si>
  <si>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</si>
  <si>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</si>
  <si>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</si>
  <si>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</si>
  <si>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</si>
  <si>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</si>
  <si>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</si>
  <si>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</si>
  <si>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</si>
  <si>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</si>
  <si>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</si>
  <si>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</si>
  <si>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</si>
  <si>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</si>
  <si>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</si>
  <si>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</si>
  <si>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</si>
  <si>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</si>
  <si>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</si>
  <si>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</si>
  <si>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</si>
  <si>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</si>
  <si>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</si>
  <si>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</si>
  <si>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</si>
  <si>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</si>
  <si>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</si>
  <si>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</si>
  <si>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</si>
  <si>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</si>
  <si>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</si>
  <si>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</si>
  <si>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</si>
  <si>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</si>
  <si>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</si>
  <si>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</si>
  <si>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</si>
  <si>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</si>
  <si>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</si>
  <si>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</si>
  <si>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</si>
  <si>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</si>
  <si>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</si>
  <si>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</si>
  <si>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</si>
  <si>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</si>
  <si>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</si>
  <si>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</si>
  <si>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</si>
  <si>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</si>
  <si>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</si>
  <si>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</si>
  <si>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</si>
  <si>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</si>
  <si>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</si>
  <si>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</si>
  <si>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</si>
  <si>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</si>
  <si>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</si>
  <si>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</si>
  <si>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</si>
  <si>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</si>
  <si>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</si>
  <si>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</si>
  <si>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</si>
  <si>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</si>
  <si>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</si>
  <si>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</si>
  <si>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</si>
  <si>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</si>
  <si>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</si>
  <si>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</si>
  <si>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</si>
  <si>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</si>
  <si>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</si>
  <si>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</si>
  <si>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</si>
  <si>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</si>
  <si>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</si>
  <si>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</si>
  <si>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</si>
  <si>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</si>
  <si>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</si>
  <si>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</si>
  <si>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</si>
  <si>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</si>
  <si>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</si>
  <si>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</si>
  <si>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</si>
  <si>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</si>
  <si>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</si>
  <si>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</si>
  <si>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</si>
  <si>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</si>
  <si>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</si>
  <si>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</si>
  <si>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</si>
  <si>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</si>
  <si>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</si>
  <si>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</si>
  <si>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</si>
  <si>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</si>
  <si>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</si>
  <si>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</si>
  <si>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</si>
  <si>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</si>
  <si>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</si>
  <si>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</si>
  <si>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</si>
  <si>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</si>
  <si>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</si>
  <si>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</si>
  <si>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</si>
  <si>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</si>
  <si>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</si>
  <si>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</si>
  <si>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</si>
  <si>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</si>
  <si>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</si>
  <si>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</si>
  <si>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</si>
  <si>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</si>
  <si>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</si>
  <si>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</si>
  <si>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</si>
  <si>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</si>
  <si>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</si>
  <si>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</si>
  <si>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</si>
  <si>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</si>
  <si>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</si>
  <si>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</si>
  <si>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</si>
  <si>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</si>
  <si>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</si>
  <si>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</si>
  <si>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</si>
  <si>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</si>
  <si>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</si>
  <si>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</si>
  <si>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</si>
  <si>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</si>
  <si>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</si>
  <si>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</si>
  <si>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</si>
  <si>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</si>
  <si>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</si>
  <si>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</si>
  <si>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</si>
  <si>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</si>
  <si>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</si>
  <si>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</si>
  <si>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</si>
  <si>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</si>
  <si>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</si>
  <si>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</si>
  <si>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</si>
  <si>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</si>
  <si>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</si>
  <si>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</si>
  <si>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</si>
  <si>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</si>
  <si>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</si>
  <si>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</si>
  <si>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</si>
  <si>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</si>
  <si>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</si>
  <si>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</si>
  <si>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</si>
  <si>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</si>
  <si>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</si>
  <si>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</si>
  <si>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</si>
  <si>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</si>
  <si>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</si>
  <si>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</si>
  <si>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</si>
  <si>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</si>
  <si>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</si>
  <si>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</si>
  <si>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</si>
  <si>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</si>
  <si>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</si>
  <si>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</si>
  <si>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</si>
  <si>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</si>
  <si>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</si>
  <si>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</si>
  <si>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</si>
  <si>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</si>
  <si>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</si>
  <si>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</si>
  <si>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</si>
  <si>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</si>
  <si>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</si>
  <si>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</si>
  <si>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</si>
  <si>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</si>
  <si>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</si>
  <si>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</si>
  <si>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</si>
  <si>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</si>
  <si>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</si>
  <si>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</si>
  <si>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</si>
  <si>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</si>
  <si>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</si>
  <si>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</si>
  <si>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</si>
  <si>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</si>
  <si>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</si>
  <si>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</si>
  <si>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</si>
  <si>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</si>
  <si>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</si>
  <si>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</si>
  <si>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</si>
  <si>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</si>
  <si>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</si>
  <si>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</si>
  <si>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</si>
  <si>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</si>
  <si>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</si>
  <si>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</si>
  <si>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</si>
  <si>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</si>
  <si>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</si>
  <si>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</si>
  <si>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</si>
  <si>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</si>
  <si>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</si>
  <si>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</si>
  <si>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</si>
  <si>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</si>
  <si>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</si>
  <si>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</si>
  <si>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</si>
  <si>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</si>
  <si>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</si>
  <si>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</si>
  <si>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</si>
  <si>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</si>
  <si>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</si>
  <si>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</si>
  <si>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</si>
  <si>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</si>
  <si>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</si>
  <si>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</si>
  <si>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</si>
  <si>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</si>
  <si>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</si>
  <si>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</si>
  <si>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</si>
  <si>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</si>
  <si>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</si>
  <si>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</si>
  <si>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</si>
  <si>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</si>
  <si>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</si>
  <si>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</si>
  <si>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</si>
  <si>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</si>
  <si>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</si>
  <si>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</si>
  <si>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</si>
  <si>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</si>
  <si>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</si>
  <si>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</si>
  <si>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</si>
  <si>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</si>
  <si>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</si>
  <si>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</si>
  <si>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</si>
  <si>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</si>
  <si>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</si>
  <si>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</si>
  <si>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</si>
  <si>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</si>
  <si>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</si>
  <si>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</si>
  <si>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</si>
  <si>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</si>
  <si>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</si>
  <si>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</si>
  <si>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</si>
  <si>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</si>
  <si>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</si>
  <si>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</si>
  <si>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</si>
  <si>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</si>
  <si>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</si>
  <si>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</si>
  <si>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</si>
  <si>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</si>
  <si>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</si>
  <si>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</si>
  <si>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</si>
  <si>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</si>
  <si>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</si>
  <si>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</si>
  <si>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</si>
  <si>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</si>
  <si>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</si>
  <si>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</si>
  <si>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</si>
  <si>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</si>
  <si>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</si>
  <si>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</si>
  <si>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</si>
  <si>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</si>
  <si>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</si>
  <si>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</si>
  <si>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</si>
  <si>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</si>
  <si>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</si>
  <si>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</si>
  <si>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</si>
  <si>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</si>
  <si>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</si>
  <si>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</si>
  <si>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</si>
  <si>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</si>
  <si>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</si>
  <si>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</si>
  <si>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</si>
  <si>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</si>
  <si>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</si>
  <si>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</si>
  <si>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</si>
  <si>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</si>
  <si>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</si>
  <si>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</si>
  <si>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</si>
  <si>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</si>
  <si>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</si>
  <si>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</si>
  <si>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</si>
  <si>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</si>
  <si>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</si>
  <si>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</si>
  <si>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</si>
  <si>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</si>
  <si>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</si>
  <si>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</si>
  <si>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</si>
  <si>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</si>
  <si>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</si>
  <si>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</si>
  <si>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</si>
  <si>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</si>
  <si>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</si>
  <si>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</si>
  <si>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</si>
  <si>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</si>
  <si>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</si>
  <si>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</si>
  <si>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</si>
  <si>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</si>
  <si>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</si>
  <si>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</si>
  <si>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</si>
  <si>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</si>
  <si>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</si>
  <si>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</si>
  <si>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</si>
  <si>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</si>
  <si>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</si>
  <si>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</si>
  <si>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</si>
  <si>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</si>
  <si>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</si>
  <si>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</si>
  <si>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</si>
  <si>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</si>
  <si>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</si>
  <si>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</si>
  <si>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</si>
  <si>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</si>
  <si>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</si>
  <si>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</si>
  <si>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</si>
  <si>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</si>
  <si>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</si>
  <si>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</si>
  <si>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</si>
  <si>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</si>
  <si>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</si>
  <si>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</si>
  <si>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</si>
  <si>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</si>
  <si>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</si>
  <si>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</si>
  <si>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</si>
  <si>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</si>
  <si>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</si>
  <si>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</si>
  <si>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</si>
  <si>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</si>
  <si>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</si>
  <si>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</si>
  <si>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</si>
  <si>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</si>
  <si>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</si>
  <si>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</si>
  <si>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</si>
  <si>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</si>
  <si>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</si>
  <si>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</si>
  <si>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</si>
  <si>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</si>
  <si>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</si>
  <si>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</si>
  <si>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</si>
  <si>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</si>
  <si>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</si>
  <si>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</si>
  <si>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</si>
  <si>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</si>
  <si>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</si>
  <si>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</si>
  <si>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</si>
  <si>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</si>
  <si>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</si>
  <si>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</si>
  <si>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</si>
  <si>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</si>
  <si>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</si>
  <si>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</si>
  <si>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</si>
  <si>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</si>
  <si>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</si>
  <si>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</si>
  <si>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</si>
  <si>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</si>
  <si>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</si>
  <si>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</si>
  <si>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</si>
  <si>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</si>
  <si>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</si>
  <si>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</si>
  <si>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</si>
  <si>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</si>
  <si>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</si>
  <si>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</si>
  <si>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</si>
  <si>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</si>
  <si>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</si>
  <si>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</si>
  <si>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</si>
  <si>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</si>
  <si>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</si>
  <si>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</si>
  <si>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</si>
  <si>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</si>
  <si>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</si>
  <si>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</si>
  <si>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</si>
  <si>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</si>
  <si>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</si>
  <si>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</si>
  <si>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</si>
  <si>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</si>
  <si>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</si>
  <si>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</si>
  <si>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</si>
  <si>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</si>
  <si>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</si>
  <si>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</si>
  <si>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</si>
  <si>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</si>
  <si>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</si>
  <si>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</si>
  <si>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</si>
  <si>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</si>
  <si>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</si>
  <si>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</si>
  <si>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</si>
  <si>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</si>
  <si>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</si>
  <si>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</si>
  <si>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</si>
  <si>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</si>
  <si>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</si>
  <si>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</si>
  <si>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</si>
  <si>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</si>
  <si>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</si>
  <si>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</si>
  <si>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</si>
  <si>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</si>
  <si>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</si>
  <si>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</si>
  <si>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</si>
  <si>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</si>
  <si>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</si>
  <si>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</si>
  <si>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</si>
  <si>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</si>
  <si>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</si>
  <si>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</si>
  <si>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</si>
  <si>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</si>
  <si>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</si>
  <si>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</si>
  <si>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</si>
  <si>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</si>
  <si>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</si>
  <si>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</si>
  <si>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</si>
  <si>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</si>
  <si>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</si>
  <si>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</si>
  <si>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</si>
  <si>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</si>
  <si>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</si>
  <si>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</si>
  <si>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</si>
  <si>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</si>
  <si>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</si>
  <si>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</si>
  <si>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</si>
  <si>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</si>
  <si>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</si>
  <si>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</si>
  <si>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</si>
  <si>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</si>
  <si>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</si>
  <si>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</si>
  <si>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</si>
  <si>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</si>
  <si>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</si>
  <si>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</si>
  <si>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</si>
  <si>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</si>
  <si>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</si>
  <si>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</si>
  <si>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</si>
  <si>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</si>
  <si>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</si>
  <si>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</si>
  <si>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</si>
  <si>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</si>
  <si>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</si>
  <si>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</si>
  <si>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</si>
  <si>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</si>
  <si>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</si>
  <si>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</si>
  <si>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</si>
  <si>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</si>
  <si>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</si>
  <si>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</si>
  <si>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</si>
  <si>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</si>
  <si>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</si>
  <si>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</si>
  <si>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</si>
  <si>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</si>
  <si>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</si>
  <si>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</si>
  <si>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</si>
  <si>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</si>
  <si>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</si>
  <si>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</si>
  <si>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</si>
  <si>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</si>
  <si>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</si>
  <si>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</si>
  <si>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</si>
  <si>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</si>
  <si>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</si>
  <si>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</si>
  <si>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</si>
  <si>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</si>
  <si>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</si>
  <si>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</si>
  <si>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</si>
  <si>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</si>
  <si>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</si>
  <si>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</si>
  <si>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</si>
  <si>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</si>
  <si>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</si>
  <si>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</si>
  <si>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</si>
  <si>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</si>
  <si>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</si>
  <si>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</si>
  <si>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</si>
  <si>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</si>
  <si>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</si>
  <si>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</si>
  <si>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</si>
  <si>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</si>
  <si>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</si>
  <si>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</si>
  <si>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</si>
  <si>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</si>
  <si>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</si>
  <si>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</si>
  <si>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</si>
  <si>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</si>
  <si>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</si>
  <si>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</si>
  <si>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</si>
  <si>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</si>
  <si>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</si>
  <si>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</si>
  <si>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</si>
  <si>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</si>
  <si>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</si>
  <si>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</si>
  <si>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</si>
  <si>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</si>
  <si>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</si>
  <si>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</si>
  <si>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</si>
  <si>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</si>
  <si>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</si>
  <si>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</si>
  <si>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</si>
  <si>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</si>
  <si>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</si>
  <si>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</si>
  <si>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</si>
  <si>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</si>
  <si>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</si>
  <si>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</si>
  <si>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</si>
  <si>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</si>
  <si>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</si>
  <si>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</si>
  <si>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</si>
  <si>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</si>
  <si>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</si>
  <si>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</si>
  <si>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</si>
  <si>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</si>
  <si>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</si>
  <si>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</si>
  <si>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</si>
  <si>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</si>
  <si>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</si>
  <si>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</si>
  <si>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</si>
  <si>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</si>
  <si>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</si>
  <si>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</si>
  <si>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</si>
  <si>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</si>
  <si>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</si>
  <si>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</si>
  <si>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</si>
  <si>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</si>
  <si>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</si>
  <si>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</si>
  <si>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</si>
  <si>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</si>
  <si>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</si>
  <si>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</si>
  <si>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</si>
  <si>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</si>
  <si>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</si>
  <si>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</si>
  <si>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</si>
  <si>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</si>
  <si>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</si>
  <si>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</si>
  <si>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</si>
  <si>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</si>
  <si>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</si>
  <si>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</si>
  <si>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</si>
  <si>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</si>
  <si>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</si>
  <si>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</si>
  <si>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</si>
  <si>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</si>
  <si>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</si>
  <si>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</si>
  <si>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</si>
  <si>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</si>
  <si>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</si>
  <si>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</si>
  <si>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</si>
  <si>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</si>
  <si>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</si>
  <si>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</si>
  <si>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</si>
  <si>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</si>
  <si>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</si>
  <si>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</si>
  <si>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</si>
  <si>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</si>
  <si>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</si>
  <si>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</si>
  <si>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</si>
  <si>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</si>
  <si>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</si>
  <si>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</si>
  <si>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</si>
  <si>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</si>
  <si>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</si>
  <si>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</si>
  <si>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</si>
  <si>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</si>
  <si>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</si>
  <si>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</si>
  <si>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</si>
  <si>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</si>
  <si>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</si>
  <si>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</si>
  <si>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</si>
  <si>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</si>
  <si>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</si>
  <si>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</si>
  <si>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</si>
  <si>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</si>
  <si>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</si>
  <si>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</si>
  <si>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</si>
  <si>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</si>
  <si>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</si>
  <si>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</si>
  <si>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</si>
  <si>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</si>
  <si>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</si>
  <si>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</si>
  <si>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</si>
  <si>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</si>
  <si>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</si>
  <si>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</si>
  <si>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</si>
  <si>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</si>
  <si>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</si>
  <si>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</si>
  <si>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</si>
  <si>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</si>
  <si>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</si>
  <si>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</si>
  <si>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</si>
  <si>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</si>
  <si>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</si>
  <si>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</si>
  <si>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</si>
  <si>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</si>
  <si>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</si>
  <si>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</si>
  <si>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</si>
  <si>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</si>
  <si>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</si>
  <si>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</si>
  <si>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</si>
  <si>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</si>
  <si>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</si>
  <si>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</si>
  <si>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</si>
  <si>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</si>
  <si>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</si>
  <si>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</si>
  <si>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</si>
  <si>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</si>
  <si>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</si>
  <si>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</si>
  <si>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</si>
  <si>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</si>
  <si>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</si>
  <si>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</si>
  <si>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</si>
  <si>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</si>
  <si>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</si>
  <si>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</si>
  <si>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</si>
  <si>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</si>
  <si>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</si>
  <si>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</si>
  <si>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</si>
  <si>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</si>
  <si>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</si>
  <si>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</si>
  <si>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</si>
  <si>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</si>
  <si>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</si>
  <si>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</si>
  <si>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</si>
  <si>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</si>
  <si>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</si>
  <si>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</si>
  <si>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</si>
  <si>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</si>
  <si>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</si>
  <si>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</si>
  <si>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</si>
  <si>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</si>
  <si>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</si>
  <si>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</si>
  <si>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</si>
  <si>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</si>
  <si>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</si>
  <si>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</si>
  <si>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</si>
  <si>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</si>
  <si>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</si>
  <si>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</si>
  <si>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</si>
  <si>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</si>
  <si>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</si>
  <si>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</si>
  <si>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</si>
  <si>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</si>
  <si>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</si>
  <si>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</si>
  <si>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</si>
  <si>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</si>
  <si>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</si>
  <si>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</si>
  <si>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</si>
  <si>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</si>
  <si>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</si>
  <si>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</si>
  <si>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</si>
  <si>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</si>
  <si>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</si>
  <si>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</si>
  <si>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</si>
  <si>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</si>
  <si>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</si>
  <si>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</si>
  <si>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</si>
  <si>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</si>
  <si>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</si>
  <si>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</si>
  <si>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</si>
  <si>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</si>
  <si>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</si>
  <si>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</si>
  <si>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</si>
  <si>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</si>
  <si>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</si>
  <si>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</si>
  <si>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</si>
  <si>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</si>
  <si>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</si>
  <si>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</si>
  <si>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</si>
  <si>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</si>
  <si>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</si>
  <si>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</si>
  <si>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</si>
  <si>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</si>
  <si>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</si>
  <si>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</si>
  <si>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</si>
  <si>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</si>
  <si>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</si>
  <si>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</si>
  <si>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</si>
  <si>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</si>
  <si>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</si>
  <si>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</si>
  <si>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</si>
  <si>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</si>
  <si>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</si>
  <si>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</si>
  <si>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</si>
  <si>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</si>
  <si>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</si>
  <si>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</si>
  <si>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</si>
  <si>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</si>
  <si>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</si>
  <si>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</si>
  <si>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</si>
  <si>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</si>
  <si>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</si>
  <si>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</si>
  <si>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</si>
  <si>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</si>
  <si>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</si>
  <si>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</si>
  <si>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</si>
  <si>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</si>
  <si>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</si>
  <si>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</si>
  <si>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</si>
  <si>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</si>
  <si>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</si>
  <si>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</si>
  <si>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</si>
  <si>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</si>
  <si>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</si>
  <si>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</si>
  <si>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</si>
  <si>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</si>
  <si>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</si>
  <si>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</si>
  <si>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</si>
  <si>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</si>
  <si>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</si>
  <si>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</si>
  <si>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</si>
  <si>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</si>
  <si>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</si>
  <si>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</si>
  <si>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</si>
  <si>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</si>
  <si>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</si>
  <si>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</si>
  <si>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</si>
  <si>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</si>
  <si>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</si>
  <si>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</si>
  <si>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</si>
  <si>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</si>
  <si>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</si>
  <si>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</si>
  <si>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</si>
  <si>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</si>
  <si>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</si>
  <si>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</si>
  <si>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</si>
  <si>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</si>
  <si>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</si>
  <si>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</si>
  <si>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</si>
  <si>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</si>
  <si>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</si>
  <si>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</si>
  <si>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</si>
  <si>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</si>
  <si>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</si>
  <si>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</si>
  <si>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</si>
  <si>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</si>
  <si>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</si>
  <si>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</si>
  <si>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</si>
  <si>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</si>
  <si>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</si>
  <si>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</si>
  <si>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</si>
  <si>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</si>
  <si>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</si>
  <si>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</si>
  <si>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</si>
  <si>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</si>
  <si>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</si>
  <si>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</si>
  <si>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</si>
  <si>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</si>
  <si>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</si>
  <si>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</si>
  <si>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</si>
  <si>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</si>
  <si>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</si>
  <si>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</si>
  <si>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</si>
  <si>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</si>
  <si>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</si>
  <si>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</si>
  <si>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</si>
  <si>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</si>
  <si>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</si>
  <si>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</si>
  <si>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</si>
  <si>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</si>
  <si>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</si>
  <si>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</si>
  <si>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</si>
  <si>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</si>
  <si>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</si>
  <si>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</si>
  <si>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</si>
  <si>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</si>
  <si>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</si>
  <si>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</si>
  <si>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</si>
  <si>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</si>
  <si>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</si>
  <si>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</si>
  <si>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</si>
  <si>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</si>
  <si>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</si>
  <si>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</si>
  <si>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</si>
  <si>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</si>
  <si>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</si>
  <si>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</si>
  <si>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</si>
  <si>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</si>
  <si>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</si>
  <si>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</si>
  <si>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</si>
  <si>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</si>
  <si>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</si>
  <si>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</si>
  <si>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</si>
  <si>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</si>
  <si>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</si>
  <si>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</si>
  <si>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</si>
  <si>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</si>
  <si>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</si>
  <si>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</si>
  <si>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</si>
  <si>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</si>
  <si>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</si>
  <si>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</si>
  <si>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</si>
  <si>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</si>
  <si>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</si>
  <si>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</si>
  <si>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</si>
  <si>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</si>
  <si>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</si>
  <si>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</si>
  <si>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</si>
  <si>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</si>
  <si>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</si>
  <si>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</si>
  <si>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</si>
  <si>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</si>
  <si>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</si>
  <si>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</si>
  <si>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</si>
  <si>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</si>
  <si>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</si>
  <si>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</si>
  <si>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</si>
  <si>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</si>
  <si>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</si>
  <si>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</si>
  <si>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</si>
  <si>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</si>
  <si>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</si>
  <si>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</si>
  <si>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</si>
  <si>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</si>
  <si>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</si>
  <si>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</si>
  <si>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</si>
  <si>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</si>
  <si>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</si>
  <si>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</si>
  <si>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</si>
  <si>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</si>
  <si>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</si>
  <si>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</si>
  <si>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</si>
  <si>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</si>
  <si>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</si>
  <si>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</si>
  <si>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</si>
  <si>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</si>
  <si>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</si>
  <si>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</si>
  <si>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</si>
  <si>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</si>
  <si>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</si>
  <si>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</si>
  <si>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</si>
  <si>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</si>
  <si>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</si>
  <si>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</si>
  <si>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</si>
  <si>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</si>
  <si>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</si>
  <si>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</si>
  <si>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</si>
  <si>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</si>
  <si>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</si>
  <si>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</si>
  <si>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</si>
  <si>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</si>
  <si>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</si>
  <si>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</si>
  <si>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</si>
  <si>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</si>
  <si>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</si>
  <si>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</si>
  <si>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</si>
  <si>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</si>
  <si>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</si>
  <si>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</si>
  <si>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</si>
  <si>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</si>
  <si>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</si>
  <si>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</si>
  <si>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</si>
  <si>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</si>
  <si>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</si>
  <si>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</si>
  <si>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</si>
  <si>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</si>
  <si>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</si>
  <si>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</si>
  <si>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</si>
  <si>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</si>
  <si>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</si>
  <si>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</si>
  <si>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</si>
  <si>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</si>
  <si>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</si>
  <si>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</si>
  <si>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</si>
  <si>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</si>
  <si>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</si>
  <si>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</si>
  <si>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</si>
  <si>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</si>
  <si>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</si>
  <si>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</si>
  <si>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</si>
  <si>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</si>
  <si>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</si>
  <si>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</si>
  <si>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</si>
  <si>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</si>
  <si>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</si>
  <si>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</si>
  <si>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</si>
  <si>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</si>
  <si>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</si>
  <si>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</si>
  <si>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</si>
  <si>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</si>
  <si>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</si>
  <si>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</si>
  <si>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</si>
  <si>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</si>
  <si>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</si>
  <si>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</si>
  <si>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</si>
  <si>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</si>
  <si>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</si>
  <si>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</si>
  <si>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</si>
  <si>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</si>
  <si>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</si>
  <si>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</si>
  <si>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</si>
  <si>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</si>
  <si>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</si>
  <si>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</si>
  <si>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</si>
  <si>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</si>
  <si>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</si>
  <si>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</si>
  <si>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</si>
  <si>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</si>
  <si>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</si>
  <si>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</si>
  <si>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</si>
  <si>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</si>
  <si>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</si>
  <si>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</si>
  <si>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</si>
  <si>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</si>
  <si>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</si>
  <si>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</si>
  <si>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</si>
  <si>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</si>
  <si>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</si>
  <si>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</si>
  <si>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</si>
  <si>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</si>
  <si>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</si>
  <si>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</si>
  <si>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</si>
  <si>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</si>
  <si>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</si>
  <si>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</si>
  <si>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</si>
  <si>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</si>
  <si>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</si>
  <si>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</si>
  <si>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</si>
  <si>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</si>
  <si>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</si>
  <si>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</si>
  <si>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</si>
  <si>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</si>
  <si>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</si>
  <si>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</si>
  <si>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</si>
  <si>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</si>
  <si>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</si>
  <si>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</si>
  <si>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</si>
  <si>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</si>
  <si>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</si>
  <si>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</si>
  <si>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</si>
  <si>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</si>
  <si>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</si>
  <si>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</si>
  <si>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</si>
  <si>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</si>
  <si>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</si>
  <si>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</si>
  <si>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</si>
  <si>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</si>
  <si>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</si>
  <si>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</si>
  <si>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</si>
  <si>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</si>
  <si>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</si>
  <si>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</si>
  <si>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</si>
  <si>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</si>
  <si>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</si>
  <si>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</si>
  <si>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</si>
  <si>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</si>
  <si>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</si>
  <si>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</si>
  <si>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</si>
  <si>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</si>
  <si>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</si>
  <si>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</si>
  <si>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</si>
  <si>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</si>
  <si>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</si>
  <si>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</si>
  <si>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</si>
  <si>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</si>
  <si>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</si>
  <si>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</si>
  <si>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</si>
  <si>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</si>
  <si>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</si>
  <si>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</si>
  <si>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</si>
  <si>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</si>
  <si>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</si>
  <si>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</si>
  <si>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</si>
  <si>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</si>
  <si>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</si>
  <si>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</si>
  <si>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</si>
  <si>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</si>
  <si>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</si>
  <si>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</si>
  <si>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</si>
  <si>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</si>
  <si>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</si>
  <si>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</si>
  <si>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</si>
  <si>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</si>
  <si>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</si>
  <si>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</si>
  <si>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</si>
  <si>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</si>
  <si>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</si>
  <si>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</si>
  <si>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</si>
  <si>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</si>
  <si>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</si>
  <si>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</si>
  <si>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</si>
  <si>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</si>
  <si>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</si>
  <si>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</si>
  <si>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</si>
  <si>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</si>
  <si>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</si>
  <si>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</si>
  <si>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</si>
  <si>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</si>
  <si>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</si>
  <si>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</si>
  <si>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</si>
  <si>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</si>
  <si>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</si>
  <si>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</si>
  <si>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</si>
  <si>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</si>
  <si>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</si>
  <si>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</si>
  <si>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</si>
  <si>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</si>
  <si>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</si>
  <si>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</si>
  <si>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</si>
  <si>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</si>
  <si>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</si>
  <si>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</si>
  <si>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</si>
  <si>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</si>
  <si>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</si>
  <si>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</si>
  <si>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</si>
  <si>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</si>
  <si>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</si>
  <si>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</si>
  <si>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</si>
  <si>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</si>
  <si>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</si>
  <si>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</si>
  <si>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</si>
  <si>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</si>
  <si>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</si>
  <si>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</si>
  <si>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</si>
  <si>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</si>
  <si>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</si>
  <si>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</si>
  <si>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</si>
  <si>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</si>
  <si>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</si>
  <si>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</si>
  <si>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</si>
  <si>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</si>
  <si>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</si>
  <si>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</si>
  <si>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</si>
  <si>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</si>
  <si>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</si>
  <si>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</si>
  <si>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</si>
  <si>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</si>
  <si>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</si>
  <si>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</si>
  <si>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</si>
  <si>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</si>
  <si>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</si>
  <si>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</si>
  <si>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</si>
  <si>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</si>
  <si>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</si>
  <si>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</si>
  <si>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</si>
  <si>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</si>
  <si>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</si>
  <si>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</si>
  <si>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</si>
  <si>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</si>
  <si>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</si>
  <si>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</si>
  <si>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</si>
  <si>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</si>
  <si>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</si>
  <si>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</si>
  <si>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</si>
  <si>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</si>
  <si>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</si>
  <si>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</si>
  <si>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</si>
  <si>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</si>
  <si>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</si>
  <si>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</si>
  <si>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</si>
  <si>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</si>
  <si>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</si>
  <si>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</si>
  <si>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</si>
  <si>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</si>
  <si>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</si>
  <si>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</si>
  <si>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</si>
  <si>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</si>
  <si>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</si>
  <si>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</si>
  <si>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</si>
  <si>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</si>
  <si>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</si>
  <si>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</si>
  <si>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</si>
  <si>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</si>
  <si>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</si>
  <si>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</si>
  <si>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</si>
  <si>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</si>
  <si>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</si>
  <si>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</si>
  <si>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</si>
  <si>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</si>
  <si>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</si>
  <si>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</si>
  <si>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</si>
  <si>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</si>
  <si>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</si>
  <si>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</si>
  <si>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</si>
  <si>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</si>
  <si>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</si>
  <si>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</si>
  <si>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</si>
  <si>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</si>
  <si>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</si>
  <si>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</si>
  <si>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</si>
  <si>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</si>
  <si>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</si>
  <si>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</si>
  <si>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</si>
  <si>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</si>
  <si>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</si>
  <si>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</si>
  <si>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</si>
  <si>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</si>
  <si>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</si>
  <si>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</si>
  <si>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</si>
  <si>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</si>
  <si>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</si>
  <si>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</si>
  <si>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</si>
  <si>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</si>
  <si>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</si>
  <si>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</si>
  <si>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</si>
  <si>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</si>
  <si>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</si>
  <si>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</si>
  <si>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</si>
  <si>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</si>
  <si>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</si>
  <si>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</si>
  <si>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</si>
  <si>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</si>
  <si>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</si>
  <si>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</si>
  <si>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</si>
  <si>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</si>
  <si>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</si>
  <si>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</si>
  <si>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</si>
  <si>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</si>
  <si>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</si>
  <si>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</si>
  <si>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</si>
  <si>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</si>
  <si>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</si>
  <si>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</si>
  <si>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</si>
  <si>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</si>
  <si>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</si>
  <si>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</si>
  <si>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</si>
  <si>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</si>
  <si>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</si>
  <si>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</si>
  <si>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</si>
  <si>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</si>
  <si>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</si>
  <si>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</si>
  <si>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</si>
  <si>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</si>
  <si>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</si>
  <si>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</si>
  <si>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</si>
  <si>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</si>
  <si>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</si>
  <si>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</si>
  <si>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</si>
  <si>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</si>
  <si>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</si>
  <si>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</si>
  <si>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</si>
  <si>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</si>
  <si>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</si>
  <si>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</si>
  <si>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</si>
  <si>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</si>
  <si>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</si>
  <si>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</si>
  <si>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</si>
  <si>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</si>
  <si>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</si>
  <si>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</si>
  <si>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</si>
  <si>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</si>
  <si>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</si>
  <si>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</si>
  <si>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</si>
  <si>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</si>
  <si>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</si>
  <si>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</si>
  <si>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</si>
  <si>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</si>
  <si>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</si>
  <si>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</si>
  <si>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</si>
  <si>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</si>
  <si>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</si>
  <si>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</si>
  <si>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</si>
  <si>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</si>
  <si>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</si>
  <si>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</si>
  <si>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</si>
  <si>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</si>
  <si>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</si>
  <si>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</si>
  <si>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</si>
  <si>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</si>
  <si>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</si>
  <si>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</si>
  <si>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</si>
  <si>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</si>
  <si>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</si>
  <si>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</si>
  <si>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</si>
  <si>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</si>
  <si>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</si>
  <si>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</si>
  <si>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</si>
  <si>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</si>
  <si>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</si>
  <si>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</si>
  <si>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</si>
  <si>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</si>
  <si>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</si>
  <si>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</si>
  <si>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</si>
  <si>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</si>
  <si>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</si>
  <si>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</si>
  <si>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</si>
  <si>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</si>
  <si>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</si>
  <si>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</si>
  <si>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</si>
  <si>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</si>
  <si>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</si>
  <si>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</si>
  <si>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</si>
  <si>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</si>
  <si>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</si>
  <si>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</si>
  <si>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</si>
  <si>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</si>
  <si>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</si>
  <si>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</si>
  <si>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</si>
  <si>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</si>
  <si>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</si>
  <si>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</si>
  <si>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</si>
  <si>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</si>
  <si>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</si>
  <si>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</si>
  <si>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</si>
  <si>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</si>
  <si>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</si>
  <si>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</si>
  <si>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</si>
  <si>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</si>
  <si>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</si>
  <si>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</si>
  <si>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</si>
  <si>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</si>
  <si>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</si>
  <si>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</si>
  <si>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</si>
  <si>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</si>
  <si>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</si>
  <si>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</si>
  <si>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</si>
  <si>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</si>
  <si>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</si>
  <si>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</si>
  <si>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</si>
  <si>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</si>
  <si>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</si>
  <si>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</si>
  <si>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</si>
  <si>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</si>
  <si>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</si>
  <si>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</si>
  <si>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</si>
  <si>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</si>
  <si>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</si>
  <si>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</si>
  <si>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</si>
  <si>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</si>
  <si>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</si>
  <si>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</si>
  <si>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</si>
  <si>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</si>
  <si>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</si>
  <si>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</si>
  <si>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</si>
  <si>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</si>
  <si>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</si>
  <si>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</si>
  <si>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</si>
  <si>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</si>
  <si>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</si>
  <si>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</si>
  <si>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</si>
  <si>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</si>
  <si>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</si>
  <si>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</si>
  <si>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</si>
  <si>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</si>
  <si>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</si>
  <si>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</si>
  <si>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</si>
  <si>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</si>
  <si>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</si>
  <si>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</si>
  <si>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</si>
  <si>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</si>
  <si>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</si>
  <si>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</si>
  <si>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</si>
  <si>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</si>
  <si>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</si>
  <si>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</si>
  <si>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</si>
  <si>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</si>
  <si>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</si>
  <si>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</si>
  <si>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</si>
  <si>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</si>
  <si>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</si>
  <si>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</si>
  <si>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</si>
  <si>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</si>
  <si>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</si>
  <si>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</si>
  <si>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</si>
  <si>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</si>
  <si>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</si>
  <si>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</si>
  <si>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</si>
  <si>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</si>
  <si>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</si>
  <si>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</si>
  <si>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</si>
  <si>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</si>
  <si>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</si>
  <si>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</si>
  <si>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</si>
  <si>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</si>
  <si>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</si>
  <si>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</si>
  <si>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</si>
  <si>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</si>
  <si>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</si>
  <si>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</si>
  <si>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</si>
  <si>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</si>
  <si>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</si>
  <si>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</si>
  <si>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</si>
  <si>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</si>
  <si>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</si>
  <si>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</si>
  <si>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</si>
  <si>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</si>
  <si>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</si>
  <si>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</si>
  <si>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</si>
  <si>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</si>
  <si>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</si>
  <si>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</si>
  <si>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</si>
  <si>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</si>
  <si>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</si>
  <si>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</si>
  <si>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</si>
  <si>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</si>
  <si>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</si>
  <si>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</si>
  <si>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</si>
  <si>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</si>
  <si>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</si>
  <si>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</si>
  <si>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</si>
  <si>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</si>
  <si>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</si>
  <si>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</si>
  <si>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</si>
  <si>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</si>
  <si>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</si>
  <si>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</si>
  <si>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</si>
  <si>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</si>
  <si>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</si>
  <si>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</si>
  <si>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</si>
  <si>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</si>
  <si>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</si>
  <si>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</si>
  <si>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</si>
  <si>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</si>
  <si>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</si>
  <si>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</si>
  <si>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</si>
  <si>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</si>
  <si>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</si>
  <si>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</si>
  <si>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</si>
  <si>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</si>
  <si>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</si>
  <si>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</si>
  <si>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</si>
  <si>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</si>
  <si>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</si>
  <si>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</si>
  <si>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</si>
  <si>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</si>
  <si>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</si>
  <si>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</si>
  <si>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</si>
  <si>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</si>
  <si>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</si>
  <si>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</si>
  <si>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</si>
  <si>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</si>
  <si>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</si>
  <si>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</si>
  <si>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</si>
  <si>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</si>
  <si>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</si>
  <si>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</si>
  <si>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</si>
  <si>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</si>
  <si>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</si>
  <si>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</si>
  <si>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</si>
  <si>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</si>
  <si>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</si>
  <si>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</si>
  <si>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</si>
  <si>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</si>
  <si>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</si>
  <si>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</si>
  <si>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</si>
  <si>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</si>
  <si>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</si>
  <si>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</si>
  <si>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</si>
  <si>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</si>
  <si>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</si>
  <si>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</si>
  <si>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</si>
  <si>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</si>
  <si>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</si>
  <si>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</si>
  <si>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</si>
  <si>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</si>
  <si>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</si>
  <si>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</si>
  <si>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</si>
  <si>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</si>
  <si>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</si>
  <si>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</si>
  <si>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</si>
  <si>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</si>
  <si>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</si>
  <si>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</si>
  <si>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</si>
  <si>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</si>
  <si>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</si>
  <si>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</si>
  <si>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</si>
  <si>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</si>
  <si>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</si>
  <si>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</si>
  <si>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</si>
  <si>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</si>
  <si>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</si>
  <si>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</si>
  <si>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</si>
  <si>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</si>
  <si>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</si>
  <si>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</si>
  <si>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</si>
  <si>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</si>
  <si>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</si>
  <si>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</si>
  <si>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</si>
  <si>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</si>
  <si>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</si>
  <si>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</si>
  <si>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</si>
  <si>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</si>
  <si>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</si>
  <si>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</si>
  <si>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</si>
  <si>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</si>
  <si>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</si>
  <si>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</si>
  <si>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</si>
  <si>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</si>
  <si>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</si>
  <si>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</si>
  <si>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</si>
  <si>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</si>
  <si>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</si>
  <si>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</si>
  <si>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</si>
  <si>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</si>
  <si>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</si>
  <si>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</si>
  <si>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</si>
  <si>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</si>
  <si>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</si>
  <si>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</si>
  <si>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</si>
  <si>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</si>
  <si>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</si>
  <si>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</si>
  <si>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</si>
  <si>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</si>
  <si>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</si>
  <si>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</si>
  <si>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</si>
  <si>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</si>
  <si>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</si>
  <si>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</si>
  <si>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</si>
  <si>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</si>
  <si>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</si>
  <si>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</si>
  <si>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</si>
  <si>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</si>
  <si>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</si>
  <si>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</si>
  <si>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</si>
  <si>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</si>
  <si>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</si>
  <si>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</si>
  <si>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</si>
  <si>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</si>
  <si>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</si>
  <si>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</si>
  <si>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</si>
  <si>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</si>
  <si>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</si>
  <si>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</si>
  <si>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</si>
  <si>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</si>
  <si>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</si>
  <si>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</si>
  <si>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</si>
  <si>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</si>
  <si>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</si>
  <si>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</si>
  <si>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</si>
  <si>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</si>
  <si>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</si>
  <si>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</si>
  <si>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</si>
  <si>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</si>
  <si>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</si>
  <si>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</si>
  <si>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</si>
  <si>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</si>
  <si>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</si>
  <si>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</si>
  <si>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</si>
  <si>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</si>
  <si>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</si>
  <si>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</si>
  <si>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</si>
  <si>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</si>
  <si>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</si>
  <si>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</si>
  <si>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</si>
  <si>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</si>
  <si>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</si>
  <si>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</si>
  <si>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</si>
  <si>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</si>
  <si>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</si>
  <si>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</si>
  <si>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</si>
  <si>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</si>
  <si>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</si>
  <si>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</si>
  <si>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</si>
  <si>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</si>
  <si>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</si>
  <si>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</si>
  <si>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</si>
  <si>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</si>
  <si>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</si>
  <si>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</si>
  <si>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</si>
  <si>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</si>
  <si>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</si>
  <si>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</si>
  <si>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</si>
  <si>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</si>
  <si>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</si>
  <si>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</si>
  <si>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</si>
  <si>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</si>
  <si>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</si>
  <si>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</si>
  <si>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</si>
  <si>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</si>
  <si>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</si>
  <si>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</si>
  <si>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</si>
  <si>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</si>
  <si>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</si>
  <si>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</si>
  <si>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</si>
  <si>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</si>
  <si>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</si>
  <si>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</si>
  <si>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</si>
  <si>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</si>
  <si>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</si>
  <si>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</si>
  <si>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</si>
  <si>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</si>
  <si>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</si>
  <si>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</si>
  <si>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</si>
  <si>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</si>
  <si>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</si>
  <si>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</si>
  <si>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</si>
  <si>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</si>
  <si>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</si>
  <si>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</si>
  <si>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</si>
  <si>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</si>
  <si>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</si>
  <si>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</si>
  <si>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</si>
  <si>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</si>
  <si>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</si>
  <si>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</si>
  <si>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</si>
  <si>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</si>
  <si>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</si>
  <si>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</si>
  <si>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</si>
  <si>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</si>
  <si>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</si>
  <si>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</si>
  <si>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</si>
  <si>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</si>
  <si>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</si>
  <si>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</si>
  <si>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</si>
  <si>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</si>
  <si>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</si>
  <si>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</si>
  <si>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</si>
  <si>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</si>
  <si>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</si>
  <si>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</si>
  <si>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</si>
  <si>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</si>
  <si>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</si>
  <si>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</si>
  <si>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</si>
  <si>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</si>
  <si>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</si>
  <si>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</si>
  <si>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</si>
  <si>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</si>
  <si>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</si>
  <si>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</si>
  <si>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</si>
  <si>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</si>
  <si>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</si>
  <si>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</si>
  <si>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</si>
  <si>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</si>
  <si>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</si>
  <si>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</si>
  <si>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</si>
  <si>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</si>
  <si>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</si>
  <si>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</si>
  <si>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</si>
  <si>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</si>
  <si>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</si>
  <si>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</si>
  <si>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</si>
  <si>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</si>
  <si>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</si>
  <si>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</si>
  <si>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</si>
  <si>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</si>
  <si>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</si>
  <si>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</si>
  <si>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</si>
  <si>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</si>
  <si>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</si>
  <si>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</si>
  <si>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</si>
  <si>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</si>
  <si>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</si>
  <si>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</si>
  <si>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</si>
  <si>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</si>
  <si>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</si>
  <si>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</si>
  <si>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</si>
  <si>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</si>
  <si>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</si>
  <si>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</si>
  <si>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</si>
  <si>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</si>
  <si>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</si>
  <si>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</si>
  <si>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</si>
  <si>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</si>
  <si>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</si>
  <si>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</si>
  <si>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</si>
  <si>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</si>
  <si>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</si>
  <si>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</si>
  <si>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</si>
  <si>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</si>
  <si>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</si>
  <si>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</si>
  <si>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</si>
  <si>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</si>
  <si>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</si>
  <si>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</si>
  <si>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</si>
  <si>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</si>
  <si>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</si>
  <si>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</si>
  <si>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</si>
  <si>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</si>
  <si>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</si>
  <si>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</si>
  <si>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</si>
  <si>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</si>
  <si>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</si>
  <si>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</si>
  <si>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</si>
  <si>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</si>
  <si>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</si>
  <si>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</si>
  <si>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</si>
  <si>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</si>
  <si>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</si>
  <si>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</si>
  <si>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</si>
  <si>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</si>
  <si>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</si>
  <si>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</si>
  <si>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</si>
  <si>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</si>
  <si>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</si>
  <si>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</si>
  <si>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</si>
  <si>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</si>
  <si>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</si>
  <si>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</si>
  <si>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</si>
  <si>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</si>
  <si>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</si>
  <si>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</si>
  <si>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</si>
  <si>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</si>
  <si>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</si>
  <si>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</si>
  <si>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</si>
  <si>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</si>
  <si>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</si>
  <si>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</si>
  <si>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</si>
  <si>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</si>
  <si>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</si>
  <si>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</si>
  <si>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</si>
  <si>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</si>
  <si>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</si>
  <si>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</si>
  <si>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</si>
  <si>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</si>
  <si>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</si>
  <si>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</si>
  <si>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</si>
  <si>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</si>
  <si>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</si>
  <si>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</si>
  <si>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</si>
  <si>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</si>
  <si>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</si>
  <si>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</si>
  <si>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</si>
  <si>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</si>
  <si>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</si>
  <si>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</si>
  <si>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</si>
  <si>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</si>
  <si>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</si>
  <si>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</si>
  <si>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</si>
  <si>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</si>
  <si>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</si>
  <si>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</si>
  <si>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</si>
  <si>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</si>
  <si>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</si>
  <si>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</si>
  <si>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</si>
  <si>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</si>
  <si>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</si>
  <si>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</si>
  <si>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</si>
  <si>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</si>
  <si>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</si>
  <si>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</si>
  <si>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</si>
  <si>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</si>
  <si>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</si>
  <si>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</si>
  <si>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</si>
  <si>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</si>
  <si>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</si>
  <si>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</si>
  <si>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</si>
  <si>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</si>
  <si>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</si>
  <si>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</si>
  <si>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</si>
  <si>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</si>
  <si>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</si>
  <si>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</si>
  <si>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</si>
  <si>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</si>
  <si>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</si>
  <si>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</si>
  <si>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</si>
  <si>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</si>
  <si>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</si>
  <si>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</si>
  <si>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</si>
  <si>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</si>
  <si>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</si>
  <si>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</si>
  <si>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</si>
  <si>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</si>
  <si>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</si>
  <si>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</si>
  <si>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</si>
  <si>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</si>
  <si>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</si>
  <si>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</si>
  <si>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</si>
  <si>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</si>
  <si>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</si>
  <si>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</si>
  <si>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</si>
  <si>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</si>
  <si>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</si>
  <si>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</si>
  <si>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</si>
  <si>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</si>
  <si>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</si>
  <si>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</si>
  <si>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</si>
  <si>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</si>
  <si>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</si>
  <si>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</si>
  <si>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</si>
  <si>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</si>
  <si>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</si>
  <si>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</si>
  <si>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</si>
  <si>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</si>
  <si>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</si>
  <si>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</si>
  <si>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</si>
  <si>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</si>
  <si>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</si>
  <si>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</si>
  <si>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</si>
  <si>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</si>
  <si>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</si>
  <si>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</si>
  <si>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</si>
  <si>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</si>
  <si>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</si>
  <si>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</si>
  <si>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</si>
  <si>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</si>
  <si>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</si>
  <si>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</si>
  <si>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</si>
  <si>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</si>
  <si>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</si>
  <si>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</si>
  <si>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</si>
  <si>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</si>
  <si>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</si>
  <si>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</si>
  <si>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</si>
  <si>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</si>
  <si>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</si>
  <si>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</si>
  <si>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</si>
  <si>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</si>
  <si>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</si>
  <si>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</si>
  <si>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</si>
  <si>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</si>
  <si>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</si>
  <si>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</si>
  <si>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</si>
  <si>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</si>
  <si>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</si>
  <si>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</si>
  <si>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</si>
  <si>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</si>
  <si>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</si>
  <si>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</si>
  <si>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</si>
  <si>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</si>
  <si>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</si>
  <si>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</si>
  <si>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</si>
  <si>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</si>
  <si>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</si>
  <si>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</si>
  <si>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</si>
  <si>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</si>
  <si>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</si>
  <si>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</si>
  <si>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</si>
  <si>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</si>
  <si>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</si>
  <si>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</si>
  <si>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</si>
  <si>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</si>
  <si>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</si>
  <si>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</si>
  <si>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</si>
  <si>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</si>
  <si>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</si>
  <si>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</si>
  <si>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</si>
  <si>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</si>
  <si>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</si>
  <si>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</si>
  <si>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</si>
  <si>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</si>
  <si>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</si>
  <si>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</si>
  <si>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</si>
  <si>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</si>
  <si>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</si>
  <si>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</si>
  <si>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</si>
  <si>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</si>
  <si>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</si>
  <si>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</si>
  <si>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</si>
  <si>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</si>
  <si>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</si>
  <si>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</si>
  <si>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</si>
  <si>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</si>
  <si>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</si>
  <si>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</si>
  <si>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</si>
  <si>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</si>
  <si>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</si>
  <si>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</si>
  <si>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</si>
  <si>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</si>
  <si>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</si>
  <si>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</si>
  <si>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</si>
  <si>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</si>
  <si>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</si>
  <si>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</si>
  <si>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</si>
  <si>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</si>
  <si>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</si>
  <si>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</si>
  <si>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</si>
  <si>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</si>
  <si>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</si>
  <si>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</si>
  <si>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</si>
  <si>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</si>
  <si>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</si>
  <si>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</si>
  <si>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</si>
  <si>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</si>
  <si>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</si>
  <si>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</si>
  <si>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</si>
  <si>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</si>
  <si>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</si>
  <si>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</si>
  <si>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</si>
  <si>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</si>
  <si>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</si>
  <si>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</si>
  <si>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</si>
  <si>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</si>
  <si>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</si>
  <si>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</si>
  <si>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</si>
  <si>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</si>
  <si>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</si>
  <si>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</si>
  <si>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</si>
  <si>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</si>
  <si>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</si>
  <si>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</si>
  <si>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</si>
  <si>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</si>
  <si>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</si>
  <si>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</si>
  <si>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</si>
  <si>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</si>
  <si>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</si>
  <si>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</si>
  <si>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</si>
  <si>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</si>
  <si>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</si>
  <si>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</si>
  <si>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</si>
  <si>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</si>
  <si>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</si>
  <si>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</si>
  <si>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</si>
  <si>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</si>
  <si>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</si>
  <si>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</si>
  <si>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</si>
  <si>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</si>
  <si>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</si>
  <si>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</si>
  <si>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</si>
  <si>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</si>
  <si>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</si>
  <si>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</si>
  <si>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</si>
  <si>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</si>
  <si>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</si>
  <si>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</si>
  <si>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</si>
  <si>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</si>
  <si>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</si>
  <si>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</si>
  <si>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</si>
  <si>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</si>
  <si>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</si>
  <si>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</si>
  <si>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</si>
  <si>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</si>
  <si>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</si>
  <si>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</si>
  <si>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</si>
  <si>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</si>
  <si>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</si>
  <si>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</si>
  <si>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</si>
  <si>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</si>
  <si>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</si>
  <si>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</si>
  <si>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</si>
  <si>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</si>
  <si>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</si>
  <si>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</si>
  <si>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</si>
  <si>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</si>
  <si>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</si>
  <si>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</si>
  <si>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</si>
  <si>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</si>
  <si>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</si>
  <si>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</si>
  <si>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</si>
  <si>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</si>
  <si>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</si>
  <si>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</si>
  <si>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</si>
  <si>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</si>
  <si>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</si>
  <si>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</si>
  <si>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</si>
  <si>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</si>
  <si>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</si>
  <si>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</si>
  <si>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</si>
  <si>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</si>
  <si>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</si>
  <si>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</si>
  <si>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</si>
  <si>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</si>
  <si>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</si>
  <si>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</si>
  <si>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</si>
  <si>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</si>
  <si>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</si>
  <si>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</si>
  <si>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</si>
  <si>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</si>
  <si>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</si>
  <si>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</si>
  <si>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</si>
  <si>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</si>
  <si>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</si>
  <si>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</si>
  <si>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</si>
  <si>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</si>
  <si>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</si>
  <si>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</si>
  <si>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</si>
  <si>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</si>
  <si>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</si>
  <si>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</si>
  <si>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</si>
  <si>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</si>
  <si>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</si>
  <si>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</si>
  <si>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</si>
  <si>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</si>
  <si>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</si>
  <si>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</si>
  <si>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</si>
  <si>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</si>
  <si>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</si>
  <si>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</si>
  <si>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</si>
  <si>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</si>
  <si>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</si>
  <si>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</si>
  <si>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</si>
  <si>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</si>
  <si>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</si>
  <si>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</si>
  <si>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</si>
  <si>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</si>
  <si>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</si>
  <si>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</si>
  <si>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</si>
  <si>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</si>
  <si>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</si>
  <si>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</si>
  <si>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</si>
  <si>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</si>
  <si>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</si>
  <si>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</si>
  <si>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</si>
  <si>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</si>
  <si>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</si>
  <si>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</si>
  <si>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</si>
  <si>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</si>
  <si>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</si>
  <si>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</si>
  <si>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</si>
  <si>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</si>
  <si>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</si>
  <si>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</si>
  <si>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</si>
  <si>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</si>
  <si>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</si>
  <si>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</si>
  <si>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</si>
  <si>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</si>
  <si>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</si>
  <si>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</si>
  <si>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</si>
  <si>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</si>
  <si>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</si>
  <si>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</si>
  <si>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</si>
  <si>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</si>
  <si>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</si>
  <si>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</si>
  <si>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</si>
  <si>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</si>
  <si>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</si>
  <si>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</si>
  <si>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</si>
  <si>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</si>
  <si>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</si>
  <si>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</si>
  <si>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</si>
  <si>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</si>
  <si>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</si>
  <si>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</si>
  <si>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</si>
  <si>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</si>
  <si>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</si>
  <si>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</si>
  <si>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</si>
  <si>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</si>
  <si>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</si>
  <si>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</si>
  <si>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</si>
  <si>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</si>
  <si>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</si>
  <si>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</si>
  <si>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</si>
  <si>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</si>
  <si>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</si>
  <si>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</si>
  <si>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</si>
  <si>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</si>
  <si>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</si>
  <si>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</si>
  <si>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</si>
  <si>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</si>
  <si>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</si>
  <si>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</si>
  <si>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</si>
  <si>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</si>
  <si>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</si>
  <si>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</si>
  <si>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</si>
  <si>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</si>
  <si>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</si>
  <si>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</si>
  <si>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</si>
  <si>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</si>
  <si>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</si>
  <si>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</si>
  <si>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</si>
  <si>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</si>
  <si>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</si>
  <si>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</si>
  <si>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</si>
  <si>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</si>
  <si>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</si>
  <si>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</si>
  <si>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</si>
  <si>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</si>
  <si>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</si>
  <si>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</si>
  <si>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</si>
  <si>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</si>
  <si>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</si>
  <si>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</si>
  <si>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</si>
  <si>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</si>
  <si>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</si>
  <si>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</si>
  <si>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</si>
  <si>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</si>
  <si>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</si>
  <si>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</si>
  <si>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</si>
  <si>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</si>
  <si>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</si>
  <si>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</si>
  <si>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</si>
  <si>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</si>
  <si>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</si>
  <si>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</si>
  <si>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</si>
  <si>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</si>
  <si>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</si>
  <si>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</si>
  <si>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</si>
  <si>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</si>
  <si>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</si>
  <si>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</si>
  <si>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</si>
  <si>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</si>
  <si>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</si>
  <si>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</si>
  <si>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</si>
  <si>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</si>
  <si>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</si>
  <si>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</si>
  <si>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</si>
  <si>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</si>
  <si>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</si>
  <si>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</si>
  <si>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</si>
  <si>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</si>
  <si>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</si>
  <si>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</si>
  <si>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</si>
  <si>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</si>
  <si>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</si>
  <si>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</si>
  <si>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</si>
  <si>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</si>
  <si>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</si>
  <si>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</si>
  <si>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</si>
  <si>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</si>
  <si>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</si>
  <si>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</si>
  <si>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</si>
  <si>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</si>
  <si>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</si>
  <si>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</si>
  <si>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</si>
  <si>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</si>
  <si>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</si>
  <si>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</si>
  <si>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</si>
  <si>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</si>
  <si>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</si>
  <si>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</si>
  <si>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</si>
  <si>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</si>
  <si>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</si>
  <si>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</si>
  <si>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</si>
  <si>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</si>
  <si>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</si>
  <si>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</si>
  <si>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</si>
  <si>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</si>
  <si>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</si>
  <si>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</si>
  <si>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</si>
  <si>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</si>
  <si>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</si>
  <si>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</si>
  <si>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</si>
  <si>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</si>
  <si>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</si>
  <si>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</si>
  <si>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</si>
  <si>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</si>
  <si>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</si>
  <si>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</si>
  <si>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</si>
  <si>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</si>
  <si>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</si>
  <si>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</si>
  <si>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</si>
  <si>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</si>
  <si>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</si>
  <si>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</si>
  <si>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</si>
  <si>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</si>
  <si>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</si>
  <si>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</si>
  <si>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</si>
  <si>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</si>
  <si>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</si>
  <si>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</si>
  <si>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</si>
  <si>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</si>
  <si>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</si>
  <si>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</si>
  <si>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</si>
  <si>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</si>
  <si>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</si>
  <si>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</si>
  <si>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</si>
  <si>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</si>
  <si>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</si>
  <si>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</si>
  <si>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</si>
  <si>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</si>
  <si>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</si>
  <si>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</si>
  <si>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</si>
  <si>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</si>
  <si>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</si>
  <si>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</si>
  <si>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</si>
  <si>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</si>
  <si>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</si>
  <si>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</si>
  <si>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</si>
  <si>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</si>
  <si>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</si>
  <si>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</si>
  <si>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</si>
  <si>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</si>
  <si>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</si>
  <si>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</si>
  <si>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</si>
  <si>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</si>
  <si>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</si>
  <si>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</si>
  <si>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</si>
  <si>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</si>
  <si>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</si>
  <si>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</si>
  <si>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</si>
  <si>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</si>
  <si>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</si>
  <si>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</si>
  <si>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</si>
  <si>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</si>
  <si>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</si>
  <si>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</si>
  <si>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</si>
  <si>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</si>
  <si>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</si>
  <si>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</si>
  <si>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</si>
  <si>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</si>
  <si>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</si>
  <si>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</si>
  <si>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</si>
  <si>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</si>
  <si>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</si>
  <si>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</si>
  <si>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</si>
  <si>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</si>
  <si>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</si>
  <si>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</si>
  <si>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</si>
  <si>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</si>
  <si>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</si>
  <si>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</si>
  <si>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</si>
  <si>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</si>
  <si>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</si>
  <si>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</si>
  <si>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</si>
  <si>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</si>
  <si>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</si>
  <si>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</si>
  <si>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</si>
  <si>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</si>
  <si>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</si>
  <si>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</si>
  <si>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</si>
  <si>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</si>
  <si>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</si>
  <si>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</si>
  <si>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</si>
  <si>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</si>
  <si>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</si>
  <si>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</si>
  <si>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</si>
  <si>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</si>
  <si>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</si>
  <si>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</si>
  <si>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</si>
  <si>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</si>
  <si>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</si>
  <si>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</si>
  <si>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</si>
  <si>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</si>
  <si>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</si>
  <si>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</si>
  <si>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</si>
  <si>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</si>
  <si>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</si>
  <si>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</si>
  <si>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</si>
  <si>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</si>
  <si>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</si>
  <si>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</si>
  <si>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</si>
  <si>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</si>
  <si>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</si>
  <si>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</si>
  <si>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</si>
  <si>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</si>
  <si>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</si>
  <si>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</si>
  <si>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</si>
  <si>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</si>
  <si>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</si>
  <si>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</si>
  <si>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</si>
  <si>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</si>
  <si>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</si>
  <si>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</si>
  <si>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</si>
  <si>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</si>
  <si>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</si>
  <si>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</si>
  <si>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</si>
  <si>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</si>
  <si>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</si>
  <si>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</si>
  <si>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</si>
  <si>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</si>
  <si>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</si>
  <si>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</si>
  <si>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</si>
  <si>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</si>
  <si>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</si>
  <si>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</si>
  <si>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</si>
  <si>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</si>
  <si>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</si>
  <si>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</si>
  <si>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</si>
  <si>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</si>
  <si>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</si>
  <si>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</si>
  <si>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</si>
  <si>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</si>
  <si>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</si>
  <si>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</si>
  <si>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</si>
  <si>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</si>
  <si>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</si>
  <si>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</si>
  <si>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</si>
  <si>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</si>
  <si>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</si>
  <si>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</si>
  <si>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</si>
  <si>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</si>
  <si>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</si>
  <si>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</si>
  <si>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</si>
  <si>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</si>
  <si>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</si>
  <si>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</si>
  <si>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</si>
  <si>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</si>
  <si>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</si>
  <si>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</si>
  <si>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</si>
  <si>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</si>
  <si>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</si>
  <si>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</si>
  <si>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</si>
  <si>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</si>
  <si>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</si>
  <si>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</si>
  <si>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</si>
  <si>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</si>
  <si>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</si>
  <si>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</si>
  <si>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</si>
  <si>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</si>
  <si>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</si>
  <si>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</si>
  <si>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</si>
  <si>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</si>
  <si>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</si>
  <si>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</si>
  <si>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</si>
  <si>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</si>
  <si>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</si>
  <si>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</si>
  <si>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</si>
  <si>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</si>
  <si>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</si>
  <si>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</si>
  <si>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</si>
  <si>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</si>
  <si>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</si>
  <si>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</si>
  <si>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</si>
  <si>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</si>
  <si>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</si>
  <si>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</si>
  <si>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</si>
  <si>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</si>
  <si>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</si>
  <si>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</si>
  <si>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</si>
  <si>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</si>
  <si>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</si>
  <si>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</si>
  <si>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</si>
  <si>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</si>
  <si>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</si>
  <si>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</si>
  <si>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</si>
  <si>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</si>
  <si>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</si>
  <si>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</si>
  <si>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</si>
  <si>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</si>
  <si>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</si>
  <si>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</si>
  <si>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</si>
  <si>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</si>
  <si>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</si>
  <si>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</si>
  <si>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</si>
  <si>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</si>
  <si>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</si>
  <si>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</si>
  <si>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</si>
  <si>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</si>
  <si>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</si>
  <si>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</si>
  <si>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</si>
  <si>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</si>
  <si>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</si>
  <si>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</si>
  <si>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</si>
  <si>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</si>
  <si>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</si>
  <si>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</si>
  <si>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</si>
  <si>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</si>
  <si>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</si>
  <si>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</si>
  <si>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</si>
  <si>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</si>
  <si>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</si>
  <si>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</si>
  <si>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</si>
  <si>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</si>
  <si>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</si>
  <si>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</si>
  <si>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</si>
  <si>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</si>
  <si>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</si>
  <si>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</si>
  <si>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</si>
  <si>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</si>
  <si>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</si>
  <si>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</si>
  <si>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</si>
  <si>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</si>
  <si>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</si>
  <si>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</si>
  <si>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</si>
  <si>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</si>
  <si>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</si>
  <si>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</si>
  <si>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</si>
  <si>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</si>
  <si>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</si>
  <si>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</si>
  <si>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</si>
  <si>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</si>
  <si>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</si>
  <si>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</si>
  <si>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</si>
  <si>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</si>
  <si>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</si>
  <si>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</si>
  <si>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</si>
  <si>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</si>
  <si>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</si>
  <si>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</si>
  <si>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</si>
  <si>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</si>
  <si>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</si>
  <si>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</si>
  <si>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</si>
  <si>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</si>
  <si>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</si>
  <si>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</si>
  <si>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</si>
  <si>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</si>
  <si>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</si>
  <si>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</si>
  <si>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</si>
  <si>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</si>
  <si>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</si>
  <si>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</si>
  <si>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</si>
  <si>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</si>
  <si>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</si>
  <si>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</si>
  <si>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</si>
  <si>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</si>
  <si>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</si>
  <si>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</si>
  <si>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</si>
  <si>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</si>
  <si>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</si>
  <si>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</si>
  <si>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</si>
  <si>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</si>
  <si>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</si>
  <si>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</si>
  <si>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</si>
  <si>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</si>
  <si>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</si>
  <si>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</si>
  <si>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</si>
  <si>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</si>
  <si>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</si>
  <si>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</si>
  <si>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</si>
  <si>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</si>
  <si>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</si>
  <si>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</si>
  <si>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</si>
  <si>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</si>
  <si>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</si>
  <si>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</si>
  <si>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</si>
  <si>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</si>
  <si>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</si>
  <si>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</si>
  <si>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</si>
  <si>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</si>
  <si>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</si>
  <si>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</si>
  <si>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</si>
  <si>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</si>
  <si>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</si>
  <si>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</si>
  <si>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</si>
  <si>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</si>
  <si>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</si>
  <si>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</si>
  <si>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</si>
  <si>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</si>
  <si>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</si>
  <si>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</si>
  <si>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</si>
  <si>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</si>
  <si>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</si>
  <si>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</si>
  <si>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</si>
  <si>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</si>
  <si>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</si>
  <si>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</si>
  <si>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</si>
  <si>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</si>
  <si>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</si>
  <si>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</si>
  <si>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</si>
  <si>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</si>
  <si>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</si>
  <si>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</si>
  <si>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</si>
  <si>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</si>
  <si>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</si>
  <si>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</si>
  <si>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</si>
  <si>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</si>
  <si>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</si>
  <si>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</si>
  <si>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</si>
  <si>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</si>
  <si>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</si>
  <si>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</si>
  <si>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</si>
  <si>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</si>
  <si>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</si>
  <si>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</si>
  <si>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</si>
  <si>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</si>
  <si>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</si>
  <si>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</si>
  <si>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</si>
  <si>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</si>
  <si>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</si>
  <si>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</si>
  <si>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</si>
  <si>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</si>
  <si>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</si>
  <si>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</si>
  <si>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</si>
  <si>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</si>
  <si>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</si>
  <si>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</si>
  <si>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</si>
  <si>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</si>
  <si>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</si>
  <si>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</si>
  <si>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</si>
  <si>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</si>
  <si>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</si>
  <si>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</si>
  <si>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</si>
  <si>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</si>
  <si>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</si>
  <si>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</si>
  <si>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</si>
  <si>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</si>
  <si>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</si>
  <si>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</si>
  <si>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</si>
  <si>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</si>
  <si>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</si>
  <si>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</si>
  <si>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</si>
  <si>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</si>
  <si>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</si>
  <si>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</si>
  <si>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</si>
  <si>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</si>
  <si>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</si>
  <si>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</si>
  <si>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</si>
  <si>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</si>
  <si>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</si>
  <si>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</si>
  <si>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</si>
  <si>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</si>
  <si>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</si>
  <si>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</si>
  <si>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</si>
  <si>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</si>
  <si>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</si>
  <si>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</si>
  <si>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</si>
  <si>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</si>
  <si>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</si>
  <si>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</si>
  <si>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</si>
  <si>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</si>
  <si>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</si>
  <si>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</si>
  <si>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</si>
  <si>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</si>
  <si>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</si>
  <si>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</si>
  <si>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</si>
  <si>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</si>
  <si>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</si>
  <si>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</si>
  <si>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</si>
  <si>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</si>
  <si>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</si>
  <si>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</si>
  <si>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</si>
  <si>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</si>
  <si>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</si>
  <si>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</si>
  <si>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</si>
  <si>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</si>
  <si>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</si>
  <si>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</si>
  <si>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</si>
  <si>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</si>
  <si>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</si>
  <si>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</si>
  <si>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</si>
  <si>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</si>
  <si>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</si>
  <si>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</si>
  <si>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</si>
  <si>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</si>
  <si>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</si>
  <si>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</si>
  <si>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</si>
  <si>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</si>
  <si>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</si>
  <si>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</si>
  <si>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</si>
  <si>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</si>
  <si>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</si>
  <si>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</si>
  <si>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</si>
  <si>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</si>
  <si>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</si>
  <si>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</si>
  <si>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</si>
  <si>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</si>
  <si>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</si>
  <si>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</si>
  <si>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</si>
  <si>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</si>
  <si>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</si>
  <si>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</si>
  <si>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</si>
  <si>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</si>
  <si>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</si>
  <si>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</si>
  <si>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</si>
  <si>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</si>
  <si>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</si>
  <si>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</si>
  <si>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</si>
  <si>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</si>
  <si>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</si>
  <si>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</si>
  <si>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</si>
  <si>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</si>
  <si>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</si>
  <si>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</si>
  <si>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</si>
  <si>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</si>
  <si>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</si>
  <si>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</si>
  <si>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</si>
  <si>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</si>
  <si>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</si>
  <si>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</si>
  <si>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</si>
  <si>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</si>
  <si>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</si>
  <si>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</si>
  <si>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</si>
  <si>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</si>
  <si>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</si>
  <si>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</si>
  <si>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</si>
  <si>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</si>
  <si>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</si>
  <si>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</si>
  <si>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</si>
  <si>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</si>
  <si>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</si>
  <si>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</si>
  <si>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</si>
  <si>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</si>
  <si>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</si>
  <si>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</si>
  <si>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</si>
  <si>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</si>
  <si>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</si>
  <si>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</si>
  <si>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</si>
  <si>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</si>
  <si>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</si>
  <si>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</si>
  <si>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</si>
  <si>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</si>
  <si>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</si>
  <si>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</si>
  <si>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</si>
  <si>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</si>
  <si>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</si>
  <si>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</si>
  <si>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</si>
  <si>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</si>
  <si>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</si>
  <si>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</si>
  <si>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</si>
  <si>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</si>
  <si>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</si>
  <si>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</si>
  <si>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</si>
  <si>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</si>
  <si>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</si>
  <si>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</si>
  <si>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</si>
  <si>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</si>
  <si>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</si>
  <si>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</si>
  <si>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</si>
  <si>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</si>
  <si>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</si>
  <si>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</si>
  <si>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</si>
  <si>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</si>
  <si>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</si>
  <si>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</si>
  <si>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</si>
  <si>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</si>
  <si>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</si>
  <si>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</si>
  <si>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</si>
  <si>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</si>
  <si>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</si>
  <si>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</si>
  <si>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</si>
  <si>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</si>
  <si>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</si>
  <si>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</si>
  <si>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</si>
  <si>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</si>
  <si>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</si>
  <si>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</si>
  <si>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</si>
  <si>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</si>
  <si>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</si>
  <si>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</si>
  <si>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</si>
  <si>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</si>
  <si>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</si>
  <si>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</si>
  <si>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</si>
  <si>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</si>
  <si>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</si>
  <si>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</si>
  <si>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</si>
  <si>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</si>
  <si>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</si>
  <si>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</si>
  <si>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</si>
  <si>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</si>
  <si>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</si>
  <si>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</si>
  <si>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</si>
  <si>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</si>
  <si>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</si>
  <si>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</si>
  <si>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</si>
  <si>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</si>
  <si>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</si>
  <si>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</si>
  <si>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</si>
  <si>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</si>
  <si>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</si>
  <si>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</si>
  <si>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</si>
  <si>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</si>
  <si>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</si>
  <si>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</si>
  <si>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</si>
  <si>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</si>
  <si>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</si>
  <si>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</si>
  <si>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</si>
  <si>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</si>
  <si>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</si>
  <si>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</si>
  <si>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</si>
  <si>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</si>
  <si>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</si>
  <si>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</si>
  <si>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</si>
  <si>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</si>
  <si>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</si>
  <si>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</si>
  <si>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</si>
  <si>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</si>
  <si>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</si>
  <si>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</si>
  <si>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</si>
  <si>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</si>
  <si>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</si>
  <si>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</si>
  <si>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</si>
  <si>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</si>
  <si>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</si>
  <si>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</si>
  <si>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</si>
  <si>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</si>
  <si>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</si>
  <si>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</si>
  <si>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</si>
  <si>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</si>
  <si>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</si>
  <si>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</si>
  <si>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</si>
  <si>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</si>
  <si>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</si>
  <si>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</si>
  <si>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</si>
  <si>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</si>
  <si>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</si>
  <si>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</si>
  <si>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</si>
  <si>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</si>
  <si>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</si>
  <si>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</si>
  <si>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</si>
  <si>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</si>
  <si>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</si>
  <si>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</si>
  <si>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</si>
  <si>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</si>
  <si>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</si>
  <si>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</si>
  <si>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</si>
  <si>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</si>
  <si>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</si>
  <si>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</si>
  <si>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</si>
  <si>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</si>
  <si>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</si>
  <si>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</si>
  <si>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</si>
  <si>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</si>
  <si>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</si>
  <si>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</si>
  <si>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</si>
  <si>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</si>
  <si>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</si>
  <si>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</si>
  <si>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</si>
  <si>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</si>
  <si>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</si>
  <si>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</si>
  <si>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</si>
  <si>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</si>
  <si>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</si>
  <si>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</si>
  <si>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</si>
  <si>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</si>
  <si>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</si>
  <si>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</si>
  <si>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</si>
  <si>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</si>
  <si>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</si>
  <si>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</si>
  <si>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</si>
  <si>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</si>
  <si>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</si>
  <si>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</si>
  <si>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</si>
  <si>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</si>
  <si>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</si>
  <si>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</si>
  <si>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</si>
  <si>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</si>
  <si>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</si>
  <si>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</si>
  <si>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</si>
  <si>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</si>
  <si>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</si>
  <si>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</si>
  <si>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</si>
  <si>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</si>
  <si>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</si>
  <si>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</si>
  <si>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</si>
  <si>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</si>
  <si>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</si>
  <si>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</si>
  <si>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</si>
  <si>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</si>
  <si>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</si>
  <si>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</si>
  <si>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</si>
  <si>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</si>
  <si>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</si>
  <si>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</si>
  <si>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</si>
  <si>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</si>
  <si>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</si>
  <si>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</si>
  <si>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</si>
  <si>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</si>
  <si>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</si>
  <si>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</si>
  <si>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</si>
  <si>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</si>
  <si>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</si>
  <si>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</si>
  <si>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</si>
  <si>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</si>
  <si>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</si>
  <si>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</si>
  <si>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</si>
  <si>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</si>
  <si>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</si>
  <si>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</si>
  <si>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</si>
  <si>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</si>
  <si>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</si>
  <si>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</si>
  <si>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</si>
  <si>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</si>
  <si>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</si>
  <si>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</si>
  <si>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</si>
  <si>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</si>
  <si>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</si>
  <si>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</si>
  <si>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</si>
  <si>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</si>
  <si>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</si>
  <si>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</si>
  <si>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</si>
  <si>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</si>
  <si>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</si>
  <si>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</si>
  <si>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</si>
  <si>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</si>
  <si>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</si>
  <si>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</si>
  <si>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</si>
  <si>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</si>
  <si>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</si>
  <si>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</si>
  <si>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</si>
  <si>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</si>
  <si>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</si>
  <si>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</si>
  <si>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</si>
  <si>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</si>
  <si>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</si>
  <si>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</si>
  <si>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</si>
  <si>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</si>
  <si>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</si>
  <si>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</si>
  <si>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</si>
  <si>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</si>
  <si>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</si>
  <si>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</si>
  <si>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</si>
  <si>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</si>
  <si>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</si>
  <si>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</si>
  <si>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</si>
  <si>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</si>
  <si>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</si>
  <si>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</si>
  <si>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</si>
  <si>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</si>
  <si>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</si>
  <si>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</si>
  <si>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</si>
  <si>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</si>
  <si>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</si>
  <si>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</si>
  <si>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</si>
  <si>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</si>
  <si>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</si>
  <si>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</si>
  <si>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</si>
  <si>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</si>
  <si>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</si>
  <si>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</si>
  <si>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</si>
  <si>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</si>
  <si>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</si>
  <si>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</si>
  <si>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</si>
  <si>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</si>
  <si>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</si>
  <si>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</si>
  <si>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</si>
  <si>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</si>
  <si>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</si>
  <si>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</si>
  <si>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</si>
  <si>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</si>
  <si>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</si>
  <si>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</si>
  <si>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</si>
  <si>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</si>
  <si>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</si>
  <si>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</si>
  <si>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</si>
  <si>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</si>
  <si>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</si>
  <si>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</si>
  <si>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</si>
  <si>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</si>
  <si>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</si>
  <si>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</si>
  <si>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</si>
  <si>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</si>
  <si>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</si>
  <si>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</si>
  <si>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</si>
  <si>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</si>
  <si>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</si>
  <si>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</si>
  <si>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</si>
  <si>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</si>
  <si>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</si>
  <si>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</si>
  <si>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</si>
  <si>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</si>
  <si>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</si>
  <si>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</si>
  <si>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</si>
  <si>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</si>
  <si>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</si>
  <si>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</si>
  <si>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</si>
  <si>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</si>
  <si>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</si>
  <si>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</si>
  <si>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</si>
  <si>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</si>
  <si>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</si>
  <si>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</si>
  <si>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</si>
  <si>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</si>
  <si>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</si>
  <si>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</si>
  <si>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</si>
  <si>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</si>
  <si>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</si>
  <si>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</si>
  <si>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</si>
  <si>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</si>
  <si>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</si>
  <si>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</si>
  <si>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</si>
  <si>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</si>
  <si>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</si>
  <si>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</si>
  <si>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</si>
  <si>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</si>
  <si>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</si>
  <si>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</si>
  <si>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</si>
  <si>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</si>
  <si>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</si>
  <si>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</si>
  <si>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</si>
  <si>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</si>
  <si>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</si>
  <si>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</si>
  <si>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</si>
  <si>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</si>
  <si>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</si>
  <si>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</si>
  <si>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</si>
  <si>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</si>
  <si>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</si>
  <si>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</si>
  <si>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</si>
  <si>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</si>
  <si>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</si>
  <si>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</si>
  <si>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</si>
  <si>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</si>
  <si>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</si>
  <si>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</si>
  <si>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</si>
  <si>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</si>
  <si>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</si>
  <si>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</si>
  <si>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</si>
  <si>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</si>
  <si>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</si>
  <si>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</si>
  <si>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</si>
  <si>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</si>
  <si>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</si>
  <si>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</si>
  <si>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</si>
  <si>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</si>
  <si>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</si>
  <si>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</si>
  <si>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</si>
  <si>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</si>
  <si>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</si>
  <si>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</si>
  <si>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</si>
  <si>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</si>
  <si>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</si>
  <si>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</si>
  <si>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</si>
  <si>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</si>
  <si>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</si>
  <si>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</si>
  <si>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</si>
  <si>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</si>
  <si>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</si>
  <si>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</si>
  <si>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</si>
  <si>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</si>
  <si>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</si>
  <si>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</si>
  <si>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</si>
  <si>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</si>
  <si>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</si>
  <si>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</si>
  <si>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</si>
  <si>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</si>
  <si>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</si>
  <si>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</si>
  <si>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</si>
  <si>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</si>
  <si>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</si>
  <si>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</si>
  <si>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</si>
  <si>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</si>
  <si>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</si>
  <si>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</si>
  <si>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</si>
  <si>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</si>
  <si>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</si>
  <si>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</si>
  <si>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</si>
  <si>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</si>
  <si>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</si>
  <si>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</si>
  <si>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</si>
  <si>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</si>
  <si>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</si>
  <si>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</si>
  <si>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</si>
  <si>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</si>
  <si>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</si>
  <si>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</si>
  <si>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</si>
  <si>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</si>
  <si>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</si>
  <si>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</si>
  <si>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</si>
  <si>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</si>
  <si>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</si>
  <si>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</si>
  <si>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</si>
  <si>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</si>
  <si>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</si>
  <si>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</si>
  <si>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</si>
  <si>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</si>
  <si>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</si>
  <si>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</si>
  <si>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</si>
  <si>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</si>
  <si>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</si>
  <si>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</si>
  <si>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</si>
  <si>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</si>
  <si>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</si>
  <si>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</si>
  <si>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</si>
  <si>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</si>
  <si>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</si>
  <si>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</si>
  <si>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</si>
  <si>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</si>
  <si>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</si>
  <si>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</si>
  <si>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</si>
  <si>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</si>
  <si>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</si>
  <si>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</si>
  <si>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</si>
  <si>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</si>
  <si>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</si>
  <si>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</si>
  <si>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</si>
  <si>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</si>
  <si>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</si>
  <si>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</si>
  <si>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</si>
  <si>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</si>
  <si>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</si>
  <si>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</si>
  <si>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</si>
  <si>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</si>
  <si>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</si>
  <si>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</si>
  <si>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</si>
  <si>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</si>
  <si>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</si>
  <si>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</si>
  <si>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</si>
  <si>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</si>
  <si>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</si>
  <si>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</si>
  <si>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</si>
  <si>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</si>
  <si>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</si>
  <si>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</si>
  <si>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</si>
  <si>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</si>
  <si>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</si>
  <si>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</si>
  <si>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</si>
  <si>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</si>
  <si>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</si>
  <si>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</si>
  <si>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</si>
  <si>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</si>
  <si>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</si>
  <si>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</si>
  <si>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</si>
  <si>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</si>
  <si>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</si>
  <si>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</si>
  <si>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</si>
  <si>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</si>
  <si>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</si>
  <si>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</si>
  <si>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</si>
  <si>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</si>
  <si>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</si>
  <si>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</si>
  <si>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</si>
  <si>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</si>
  <si>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</si>
  <si>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</si>
  <si>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</si>
  <si>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</si>
  <si>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</si>
  <si>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</si>
  <si>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</si>
  <si>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</si>
  <si>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</si>
  <si>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</si>
  <si>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</si>
  <si>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</si>
  <si>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</si>
  <si>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</si>
  <si>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</si>
  <si>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</si>
  <si>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</si>
  <si>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</si>
  <si>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</si>
  <si>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</si>
  <si>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</si>
  <si>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</si>
  <si>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</si>
  <si>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</si>
  <si>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</si>
  <si>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</si>
  <si>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</si>
  <si>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</si>
  <si>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</si>
  <si>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</si>
  <si>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</si>
  <si>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</si>
  <si>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</si>
  <si>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</si>
  <si>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</si>
  <si>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</si>
  <si>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</si>
  <si>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</si>
  <si>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</si>
  <si>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</si>
  <si>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</si>
  <si>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</si>
  <si>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</si>
  <si>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</si>
  <si>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</si>
  <si>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</si>
  <si>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</si>
  <si>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</si>
  <si>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</si>
  <si>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</si>
  <si>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</si>
  <si>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</si>
  <si>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</si>
  <si>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</si>
  <si>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</si>
  <si>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</si>
  <si>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</si>
  <si>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</si>
  <si>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</si>
  <si>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</si>
  <si>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</si>
  <si>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</si>
  <si>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</si>
  <si>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</si>
  <si>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</si>
  <si>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</si>
  <si>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</si>
  <si>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</si>
  <si>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</si>
  <si>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</si>
  <si>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</si>
  <si>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</si>
  <si>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</si>
  <si>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</si>
  <si>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</si>
  <si>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</si>
  <si>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</si>
  <si>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</si>
  <si>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</si>
  <si>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</si>
  <si>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</si>
  <si>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</si>
  <si>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</si>
  <si>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</si>
  <si>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</si>
  <si>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</si>
  <si>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</si>
  <si>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</si>
  <si>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</si>
  <si>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</si>
  <si>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</si>
  <si>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</si>
  <si>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</si>
  <si>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</si>
  <si>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</si>
  <si>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</si>
  <si>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</si>
  <si>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</si>
  <si>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</si>
  <si>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</si>
  <si>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</si>
  <si>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</si>
  <si>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</si>
  <si>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</si>
  <si>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</si>
  <si>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</si>
  <si>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</si>
  <si>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</si>
  <si>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</si>
  <si>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</si>
  <si>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</si>
  <si>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</si>
  <si>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</si>
  <si>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</si>
  <si>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</si>
  <si>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</si>
  <si>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</si>
  <si>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</si>
  <si>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</si>
  <si>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</si>
  <si>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</si>
  <si>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</si>
  <si>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</si>
  <si>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</si>
  <si>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</si>
  <si>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</si>
  <si>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</si>
  <si>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</si>
  <si>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</si>
  <si>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</si>
  <si>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</si>
  <si>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</si>
  <si>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</si>
  <si>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</si>
  <si>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</si>
  <si>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</si>
  <si>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</si>
  <si>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</si>
  <si>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</si>
  <si>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</si>
  <si>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</si>
  <si>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</si>
  <si>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</si>
  <si>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</si>
  <si>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</si>
  <si>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</si>
  <si>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</si>
  <si>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</si>
  <si>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</si>
  <si>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</si>
  <si>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</si>
  <si>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</si>
  <si>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</si>
  <si>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</si>
  <si>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</si>
  <si>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</si>
  <si>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</si>
  <si>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</si>
  <si>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</si>
  <si>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</si>
  <si>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</si>
  <si>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</si>
  <si>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</si>
  <si>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</si>
  <si>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</si>
  <si>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</si>
  <si>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</si>
  <si>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</si>
  <si>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</si>
  <si>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</si>
  <si>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</si>
  <si>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</si>
  <si>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</si>
  <si>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</si>
  <si>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</si>
  <si>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</si>
  <si>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</si>
  <si>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</si>
  <si>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</si>
  <si>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</si>
  <si>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</si>
  <si>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</si>
  <si>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</si>
  <si>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</si>
  <si>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</si>
  <si>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</si>
  <si>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</si>
  <si>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</si>
  <si>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</si>
  <si>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</si>
  <si>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</si>
  <si>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</si>
  <si>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</si>
  <si>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</si>
  <si>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</si>
  <si>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</si>
  <si>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</si>
  <si>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</si>
  <si>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</si>
  <si>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</si>
  <si>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</si>
  <si>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</si>
  <si>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</si>
  <si>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</si>
  <si>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</si>
  <si>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</si>
  <si>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</si>
  <si>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</si>
  <si>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</si>
  <si>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</si>
  <si>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</si>
  <si>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</si>
  <si>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</si>
  <si>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</si>
  <si>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</si>
  <si>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</si>
  <si>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</si>
  <si>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</si>
  <si>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</si>
  <si>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</si>
  <si>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</si>
  <si>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</si>
  <si>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</si>
  <si>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</si>
  <si>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</si>
  <si>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</si>
  <si>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</si>
  <si>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</si>
  <si>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</si>
  <si>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</si>
  <si>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</si>
  <si>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</si>
  <si>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</si>
  <si>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</si>
  <si>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</si>
  <si>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</si>
  <si>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</si>
  <si>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</si>
  <si>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</si>
  <si>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</si>
  <si>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</si>
  <si>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</si>
  <si>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</si>
  <si>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</si>
  <si>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</si>
  <si>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</si>
  <si>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</si>
  <si>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</si>
  <si>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</si>
  <si>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</si>
  <si>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</si>
  <si>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</si>
  <si>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</si>
  <si>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</si>
  <si>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</si>
  <si>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</si>
  <si>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</si>
  <si>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</si>
  <si>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</si>
  <si>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</si>
  <si>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</si>
  <si>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</si>
  <si>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</si>
  <si>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</si>
  <si>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</si>
  <si>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</si>
  <si>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</si>
  <si>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</si>
  <si>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</si>
  <si>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</si>
  <si>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</si>
  <si>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</si>
  <si>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</si>
  <si>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</si>
  <si>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</si>
  <si>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</si>
  <si>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</si>
  <si>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</si>
  <si>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</si>
  <si>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</si>
  <si>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</si>
  <si>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</si>
  <si>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</si>
  <si>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</si>
  <si>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</si>
  <si>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</si>
  <si>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</si>
  <si>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</si>
  <si>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</si>
  <si>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</si>
  <si>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</si>
  <si>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</si>
  <si>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</si>
  <si>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</si>
  <si>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</si>
  <si>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</si>
  <si>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</si>
  <si>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</si>
  <si>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</si>
  <si>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</si>
  <si>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</si>
  <si>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</si>
  <si>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</si>
  <si>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</si>
  <si>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</si>
  <si>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</si>
  <si>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</si>
  <si>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</si>
  <si>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</si>
  <si>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</si>
  <si>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</si>
  <si>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</si>
  <si>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</si>
  <si>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</si>
  <si>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</si>
  <si>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</si>
  <si>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</si>
  <si>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</si>
  <si>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</si>
  <si>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</si>
  <si>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</si>
  <si>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</si>
  <si>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</si>
  <si>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</si>
  <si>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</si>
  <si>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</si>
  <si>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</si>
  <si>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</si>
  <si>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</si>
  <si>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</si>
  <si>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</si>
  <si>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</si>
  <si>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</si>
  <si>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</si>
  <si>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</si>
  <si>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</si>
  <si>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</si>
  <si>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</si>
  <si>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</si>
  <si>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</si>
  <si>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</si>
  <si>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</si>
  <si>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</si>
  <si>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</si>
  <si>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</si>
  <si>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</si>
  <si>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</si>
  <si>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</si>
  <si>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</si>
  <si>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</si>
  <si>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</si>
  <si>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</si>
  <si>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</si>
  <si>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</si>
  <si>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</si>
  <si>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</si>
  <si>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</si>
  <si>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</si>
  <si>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</si>
  <si>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</si>
  <si>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</si>
  <si>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</si>
  <si>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</si>
  <si>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</si>
  <si>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</si>
  <si>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</si>
  <si>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</si>
  <si>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</si>
  <si>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</si>
  <si>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</si>
  <si>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</si>
  <si>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</si>
  <si>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</si>
  <si>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</si>
  <si>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</si>
  <si>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</si>
  <si>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</si>
  <si>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</si>
  <si>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</si>
  <si>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</si>
  <si>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</si>
  <si>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</si>
  <si>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</si>
  <si>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</si>
  <si>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</si>
  <si>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</si>
  <si>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</si>
  <si>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</si>
  <si>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</si>
  <si>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</si>
  <si>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</si>
  <si>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</si>
  <si>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</si>
  <si>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</si>
  <si>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</si>
  <si>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</si>
  <si>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</si>
  <si>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</si>
  <si>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</si>
  <si>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</si>
  <si>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</si>
  <si>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</si>
  <si>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</si>
  <si>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</si>
  <si>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</si>
  <si>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</si>
  <si>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</si>
  <si>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</si>
  <si>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</si>
  <si>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</si>
  <si>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</si>
  <si>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</si>
  <si>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</si>
  <si>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</si>
  <si>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</si>
  <si>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</si>
  <si>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</si>
  <si>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</si>
  <si>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</si>
  <si>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</si>
  <si>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</si>
  <si>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</si>
  <si>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</si>
  <si>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</si>
  <si>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</si>
  <si>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</si>
  <si>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</si>
  <si>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</si>
  <si>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</si>
  <si>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</si>
  <si>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</si>
  <si>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</si>
  <si>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</si>
  <si>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</si>
  <si>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</si>
  <si>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</si>
  <si>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</si>
  <si>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</si>
  <si>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</si>
  <si>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</si>
  <si>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</si>
  <si>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</si>
  <si>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</si>
  <si>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</si>
  <si>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</si>
  <si>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</si>
  <si>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</si>
  <si>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</si>
  <si>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</si>
  <si>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</si>
  <si>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</si>
  <si>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</si>
  <si>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</si>
  <si>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</si>
  <si>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</si>
  <si>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</si>
  <si>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</si>
  <si>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</si>
  <si>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</si>
  <si>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</si>
  <si>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</si>
  <si>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</si>
  <si>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</si>
  <si>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</si>
  <si>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</si>
  <si>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</si>
  <si>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</si>
  <si>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</si>
  <si>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</si>
  <si>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</si>
  <si>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</si>
  <si>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</si>
  <si>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</si>
  <si>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</si>
  <si>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</si>
  <si>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</si>
  <si>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</si>
  <si>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</si>
  <si>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</si>
  <si>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</si>
  <si>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</si>
  <si>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</si>
  <si>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</si>
  <si>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</si>
  <si>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</si>
  <si>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</si>
  <si>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</si>
  <si>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</si>
  <si>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</si>
  <si>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</si>
  <si>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</si>
  <si>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</si>
  <si>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</si>
  <si>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</si>
  <si>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</si>
  <si>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</si>
  <si>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</si>
  <si>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</si>
  <si>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</si>
  <si>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</si>
  <si>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</si>
  <si>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</si>
  <si>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</si>
  <si>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</si>
  <si>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</si>
  <si>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</si>
  <si>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</si>
  <si>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</si>
  <si>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</si>
  <si>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</si>
  <si>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</si>
  <si>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</si>
  <si>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</si>
  <si>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</si>
  <si>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</si>
  <si>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</si>
  <si>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</si>
  <si>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</si>
  <si>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</si>
  <si>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</si>
  <si>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</si>
  <si>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</si>
  <si>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</si>
  <si>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</si>
  <si>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</si>
  <si>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</si>
  <si>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</si>
  <si>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</si>
  <si>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</si>
  <si>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</si>
  <si>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</si>
  <si>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</si>
  <si>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</si>
  <si>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</si>
  <si>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</si>
  <si>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</si>
  <si>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</si>
  <si>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</si>
  <si>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</si>
  <si>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</si>
  <si>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</si>
  <si>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</si>
  <si>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</si>
  <si>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</si>
  <si>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</si>
  <si>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</si>
  <si>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</si>
  <si>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</si>
  <si>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</si>
  <si>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</si>
  <si>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</si>
  <si>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</si>
  <si>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</si>
  <si>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</si>
  <si>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</si>
  <si>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</si>
  <si>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</si>
  <si>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</si>
  <si>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</si>
  <si>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</si>
  <si>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</si>
  <si>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</si>
  <si>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</si>
  <si>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</si>
  <si>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</si>
  <si>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</si>
  <si>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</si>
  <si>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</si>
  <si>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</si>
  <si>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</si>
  <si>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</si>
  <si>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</si>
  <si>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</si>
  <si>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</si>
  <si>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</si>
  <si>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</si>
  <si>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</si>
  <si>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</si>
  <si>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</si>
  <si>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</si>
  <si>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</si>
  <si>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</si>
  <si>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</si>
  <si>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</si>
  <si>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</si>
  <si>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</si>
  <si>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</si>
  <si>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</si>
  <si>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</si>
  <si>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</si>
  <si>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</si>
  <si>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</si>
  <si>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</si>
  <si>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</si>
  <si>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</si>
  <si>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</si>
  <si>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</si>
  <si>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</si>
  <si>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</si>
  <si>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</si>
  <si>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</si>
  <si>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</si>
  <si>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</si>
  <si>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</si>
  <si>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</si>
  <si>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</si>
  <si>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</si>
  <si>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</si>
  <si>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</si>
  <si>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</si>
  <si>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</si>
  <si>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</si>
  <si>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</si>
  <si>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</si>
  <si>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</si>
  <si>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</si>
  <si>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</si>
  <si>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</si>
  <si>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</si>
  <si>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</si>
  <si>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</si>
  <si>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</si>
  <si>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</si>
  <si>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</si>
  <si>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</si>
  <si>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</si>
  <si>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</si>
  <si>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</si>
  <si>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</si>
  <si>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</si>
  <si>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</si>
  <si>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</si>
  <si>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</si>
  <si>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</si>
  <si>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</si>
  <si>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</si>
  <si>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</si>
  <si>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</si>
  <si>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</si>
  <si>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</si>
  <si>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</si>
  <si>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</si>
  <si>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</si>
  <si>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</si>
  <si>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</si>
  <si>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</si>
  <si>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</si>
  <si>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</si>
  <si>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</si>
  <si>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</si>
  <si>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</si>
  <si>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</si>
  <si>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</si>
  <si>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</si>
  <si>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</si>
  <si>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</si>
  <si>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</si>
  <si>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</si>
  <si>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</si>
  <si>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</si>
  <si>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</si>
  <si>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</si>
  <si>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</si>
  <si>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</si>
  <si>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</si>
  <si>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</si>
  <si>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</si>
  <si>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</si>
  <si>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</si>
  <si>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</si>
  <si>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</si>
  <si>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</si>
  <si>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</si>
  <si>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</si>
  <si>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</si>
  <si>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</si>
  <si>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</si>
  <si>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</si>
  <si>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</si>
  <si>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</si>
  <si>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</si>
  <si>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</si>
  <si>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</si>
  <si>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</si>
  <si>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</si>
  <si>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</si>
  <si>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</si>
  <si>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</si>
  <si>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</si>
  <si>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</si>
  <si>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</si>
  <si>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</si>
  <si>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</si>
  <si>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</si>
  <si>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</si>
  <si>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</si>
  <si>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</si>
  <si>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</si>
  <si>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</si>
  <si>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</si>
  <si>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</si>
  <si>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</si>
  <si>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</si>
  <si>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</si>
  <si>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</si>
  <si>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</si>
  <si>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</si>
  <si>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</si>
  <si>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</si>
  <si>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</si>
  <si>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</si>
  <si>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</si>
  <si>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</si>
  <si>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</si>
  <si>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</si>
  <si>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</si>
  <si>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</si>
  <si>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</si>
  <si>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</si>
  <si>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</si>
  <si>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</si>
  <si>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</si>
  <si>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</si>
  <si>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</si>
  <si>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</si>
  <si>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</si>
  <si>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</si>
  <si>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</si>
  <si>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</si>
  <si>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</si>
  <si>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</si>
  <si>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</si>
  <si>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</si>
  <si>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</si>
  <si>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</si>
  <si>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</si>
  <si>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</si>
  <si>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</si>
  <si>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</si>
  <si>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</si>
  <si>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</si>
  <si>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</si>
  <si>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</si>
  <si>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</si>
  <si>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</si>
  <si>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</si>
  <si>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</si>
  <si>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</si>
  <si>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</si>
  <si>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</si>
  <si>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</si>
  <si>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</si>
  <si>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</si>
  <si>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</si>
  <si>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</si>
  <si>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</si>
  <si>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</si>
  <si>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</si>
  <si>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</si>
  <si>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</si>
  <si>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</si>
  <si>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</si>
  <si>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</si>
  <si>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</si>
  <si>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</si>
  <si>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</si>
  <si>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</si>
  <si>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</si>
  <si>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</si>
  <si>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</si>
  <si>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</si>
  <si>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</si>
  <si>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</si>
  <si>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</si>
  <si>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</si>
  <si>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</si>
  <si>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</si>
  <si>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</si>
  <si>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</si>
  <si>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</si>
  <si>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</si>
  <si>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</si>
  <si>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</si>
  <si>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</si>
  <si>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</si>
  <si>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</si>
  <si>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</si>
  <si>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</si>
  <si>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</si>
  <si>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</si>
  <si>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</si>
  <si>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</si>
  <si>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</si>
  <si>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</si>
  <si>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</si>
  <si>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</si>
  <si>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</si>
  <si>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</si>
  <si>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</si>
  <si>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</si>
  <si>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</si>
  <si>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</si>
  <si>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</si>
  <si>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</si>
  <si>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</si>
  <si>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</si>
  <si>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</si>
  <si>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</si>
  <si>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</si>
  <si>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</si>
  <si>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</si>
  <si>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</si>
  <si>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</si>
  <si>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</si>
  <si>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</si>
  <si>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</si>
  <si>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</si>
  <si>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</si>
  <si>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</si>
  <si>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</si>
  <si>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</si>
  <si>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</si>
  <si>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</si>
  <si>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</si>
  <si>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</si>
  <si>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</si>
  <si>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</si>
  <si>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</si>
  <si>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</si>
  <si>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</si>
  <si>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</si>
  <si>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</si>
  <si>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</si>
  <si>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</si>
  <si>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</si>
  <si>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</si>
  <si>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</si>
  <si>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</si>
  <si>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</si>
  <si>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</si>
  <si>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</si>
  <si>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</si>
  <si>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</si>
  <si>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</si>
  <si>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</si>
  <si>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</si>
  <si>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</si>
  <si>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</si>
  <si>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</si>
  <si>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</si>
  <si>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</si>
  <si>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</si>
  <si>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</si>
  <si>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</si>
  <si>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</si>
  <si>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</si>
  <si>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</si>
  <si>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</si>
  <si>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</si>
  <si>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</si>
  <si>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</si>
  <si>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</si>
  <si>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</si>
  <si>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</si>
  <si>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</si>
  <si>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</si>
  <si>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</si>
  <si>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</si>
  <si>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</si>
  <si>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</si>
  <si>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</si>
  <si>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</si>
  <si>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</si>
  <si>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</si>
  <si>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</si>
  <si>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</si>
  <si>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</si>
  <si>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</si>
  <si>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</si>
  <si>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</si>
  <si>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</si>
  <si>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</si>
  <si>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</si>
  <si>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</si>
  <si>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</si>
  <si>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</si>
  <si>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</si>
  <si>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</si>
  <si>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</si>
  <si>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</si>
  <si>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</si>
  <si>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</si>
  <si>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</si>
  <si>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</si>
  <si>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</si>
  <si>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</si>
  <si>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</si>
  <si>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</si>
  <si>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</si>
  <si>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</si>
  <si>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</si>
  <si>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</si>
  <si>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</si>
  <si>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</si>
  <si>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</si>
  <si>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</si>
  <si>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</si>
  <si>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</si>
  <si>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</si>
  <si>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</si>
  <si>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</si>
  <si>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</si>
  <si>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</si>
  <si>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</si>
  <si>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</si>
  <si>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</si>
  <si>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</si>
  <si>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</si>
  <si>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</si>
  <si>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</si>
  <si>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</si>
  <si>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</si>
  <si>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</si>
  <si>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</si>
  <si>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</si>
  <si>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</si>
  <si>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</si>
  <si>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</si>
  <si>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</si>
  <si>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</si>
  <si>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</si>
  <si>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</si>
  <si>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</si>
  <si>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</si>
  <si>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</si>
  <si>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</si>
  <si>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</si>
  <si>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</si>
  <si>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</si>
  <si>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</si>
  <si>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</si>
  <si>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</si>
  <si>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</si>
  <si>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</si>
  <si>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</si>
  <si>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</si>
  <si>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</si>
  <si>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</si>
  <si>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</si>
  <si>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</si>
  <si>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</si>
  <si>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</si>
  <si>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</si>
  <si>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</si>
  <si>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</si>
  <si>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</si>
  <si>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</si>
  <si>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</si>
  <si>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</si>
  <si>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</si>
  <si>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</si>
  <si>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</si>
  <si>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</si>
  <si>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</si>
  <si>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</si>
  <si>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</si>
  <si>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</si>
  <si>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</si>
  <si>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</si>
  <si>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</si>
  <si>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</si>
  <si>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</si>
  <si>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</si>
  <si>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</si>
  <si>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</si>
  <si>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</si>
  <si>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</si>
  <si>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</si>
  <si>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</si>
  <si>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</si>
  <si>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</si>
  <si>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</si>
  <si>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</si>
  <si>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</si>
  <si>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</si>
  <si>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</si>
  <si>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</si>
  <si>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</si>
  <si>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</si>
  <si>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</si>
  <si>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</si>
  <si>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</si>
  <si>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</si>
  <si>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</si>
  <si>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</si>
  <si>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</si>
  <si>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</si>
  <si>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</si>
  <si>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</si>
  <si>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</si>
  <si>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</si>
  <si>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</si>
  <si>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</si>
  <si>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</si>
  <si>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</si>
  <si>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</si>
  <si>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</si>
  <si>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</si>
  <si>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</si>
  <si>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</si>
  <si>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</si>
  <si>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</si>
  <si>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</si>
  <si>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</si>
  <si>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</si>
  <si>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</si>
  <si>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</si>
  <si>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</si>
  <si>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</si>
  <si>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</si>
  <si>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</si>
  <si>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</si>
  <si>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</si>
  <si>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</si>
  <si>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</si>
  <si>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</si>
  <si>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</si>
  <si>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</si>
  <si>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</si>
  <si>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</si>
  <si>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</si>
  <si>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</si>
  <si>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</si>
  <si>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</si>
  <si>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</si>
  <si>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</si>
  <si>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</si>
  <si>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</si>
  <si>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</si>
  <si>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</si>
  <si>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</si>
  <si>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</si>
  <si>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</si>
  <si>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</si>
  <si>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</si>
  <si>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</si>
  <si>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</si>
  <si>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</si>
  <si>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</si>
  <si>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</si>
  <si>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</si>
  <si>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</si>
  <si>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</si>
  <si>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</si>
  <si>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</si>
  <si>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</si>
  <si>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</si>
  <si>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</si>
  <si>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</si>
  <si>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</si>
  <si>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</si>
  <si>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</si>
  <si>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</si>
  <si>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</si>
  <si>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</si>
  <si>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</si>
  <si>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</si>
  <si>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</si>
  <si>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</si>
  <si>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</si>
  <si>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</si>
  <si>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</si>
  <si>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</si>
  <si>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</si>
  <si>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</si>
  <si>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</si>
  <si>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</si>
  <si>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</si>
  <si>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</si>
  <si>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</si>
  <si>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</si>
  <si>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</si>
  <si>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</si>
  <si>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</si>
  <si>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</si>
  <si>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</si>
  <si>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</si>
  <si>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</si>
  <si>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</si>
  <si>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</si>
  <si>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</si>
  <si>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</si>
  <si>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</si>
  <si>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</si>
  <si>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</si>
  <si>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</si>
  <si>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</si>
  <si>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</si>
  <si>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</si>
  <si>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</si>
  <si>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</si>
  <si>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</si>
  <si>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</si>
  <si>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</si>
  <si>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</si>
  <si>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</si>
  <si>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</si>
  <si>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</si>
  <si>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</si>
  <si>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</si>
  <si>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</si>
  <si>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</si>
  <si>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</si>
  <si>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</si>
  <si>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</si>
  <si>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</si>
  <si>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</si>
  <si>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</si>
  <si>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</si>
  <si>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</si>
  <si>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</si>
  <si>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</si>
  <si>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</si>
  <si>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</si>
  <si>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</si>
  <si>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</si>
  <si>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</si>
  <si>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</si>
  <si>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</si>
  <si>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</si>
  <si>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</si>
  <si>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</si>
  <si>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</si>
  <si>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</si>
  <si>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</si>
  <si>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</si>
  <si>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</si>
  <si>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</si>
  <si>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</si>
  <si>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</si>
  <si>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</si>
  <si>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</si>
  <si>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</si>
  <si>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</si>
  <si>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</si>
  <si>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</si>
  <si>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</si>
  <si>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</si>
  <si>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</si>
  <si>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</si>
  <si>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</si>
  <si>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</si>
  <si>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</si>
  <si>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</si>
  <si>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</si>
  <si>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</si>
  <si>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</si>
  <si>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</si>
  <si>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</si>
  <si>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</si>
  <si>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</si>
  <si>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</si>
  <si>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</si>
  <si>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</si>
  <si>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</si>
  <si>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</si>
  <si>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</si>
  <si>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</si>
  <si>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</si>
  <si>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</si>
  <si>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</si>
  <si>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</si>
  <si>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</si>
  <si>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</si>
  <si>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</si>
  <si>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</si>
  <si>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</si>
  <si>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</si>
  <si>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</si>
  <si>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</si>
  <si>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</si>
  <si>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</si>
  <si>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</si>
  <si>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</si>
  <si>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</si>
  <si>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</si>
  <si>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</si>
  <si>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</si>
  <si>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</si>
  <si>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</si>
  <si>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</si>
  <si>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</si>
  <si>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</si>
  <si>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</si>
  <si>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</si>
  <si>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</si>
  <si>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</si>
  <si>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</si>
  <si>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</si>
  <si>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</si>
  <si>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</si>
  <si>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</si>
  <si>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</si>
  <si>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</si>
  <si>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</si>
  <si>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</si>
  <si>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</si>
  <si>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</si>
  <si>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</si>
  <si>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</si>
  <si>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</si>
  <si>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</si>
  <si>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</si>
  <si>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</si>
  <si>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</si>
  <si>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</si>
  <si>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</si>
  <si>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</si>
  <si>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</si>
  <si>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</si>
  <si>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</si>
  <si>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</si>
  <si>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</si>
  <si>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</si>
  <si>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</si>
  <si>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</si>
  <si>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</si>
  <si>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</si>
  <si>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</si>
  <si>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</si>
  <si>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</si>
  <si>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</si>
  <si>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</si>
  <si>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</si>
  <si>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</si>
  <si>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</si>
  <si>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</si>
  <si>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</si>
  <si>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</si>
  <si>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</si>
  <si>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</si>
  <si>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</si>
  <si>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</si>
  <si>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</si>
  <si>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</si>
  <si>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</si>
  <si>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</si>
  <si>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</si>
  <si>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</si>
  <si>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</si>
  <si>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</si>
  <si>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</si>
  <si>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</si>
  <si>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</si>
  <si>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</si>
  <si>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</si>
  <si>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</si>
  <si>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</si>
  <si>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</si>
  <si>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</si>
  <si>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</si>
  <si>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</si>
  <si>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</si>
  <si>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</si>
  <si>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</si>
  <si>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</si>
  <si>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</si>
  <si>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</si>
  <si>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</si>
  <si>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</si>
  <si>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</si>
  <si>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</si>
  <si>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</si>
  <si>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</si>
  <si>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</si>
  <si>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</si>
  <si>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</si>
  <si>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</si>
  <si>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</si>
  <si>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</si>
  <si>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</si>
  <si>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</si>
  <si>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</si>
  <si>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</si>
  <si>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</si>
  <si>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</si>
  <si>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</si>
  <si>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</si>
  <si>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</si>
  <si>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</si>
  <si>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</si>
  <si>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</si>
  <si>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</si>
  <si>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</si>
  <si>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</si>
  <si>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</si>
  <si>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</si>
  <si>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</si>
  <si>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</si>
  <si>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</si>
  <si>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</si>
  <si>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</si>
  <si>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</si>
  <si>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</si>
  <si>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</si>
  <si>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</si>
  <si>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</si>
  <si>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</si>
  <si>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</si>
  <si>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</si>
  <si>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</si>
  <si>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</si>
  <si>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</si>
  <si>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</si>
  <si>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</si>
  <si>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</si>
  <si>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</si>
  <si>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</si>
  <si>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</si>
  <si>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</si>
  <si>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</si>
  <si>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</si>
  <si>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</si>
  <si>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</si>
  <si>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</si>
  <si>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</si>
  <si>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</si>
  <si>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</si>
  <si>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</si>
  <si>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</si>
  <si>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</si>
  <si>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</si>
  <si>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</si>
  <si>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</si>
  <si>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</si>
  <si>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</si>
  <si>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</si>
  <si>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</si>
  <si>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</si>
  <si>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</si>
  <si>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</si>
  <si>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</si>
  <si>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</si>
  <si>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</si>
  <si>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</si>
  <si>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</si>
  <si>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</si>
  <si>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</si>
  <si>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</si>
  <si>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</si>
  <si>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</si>
  <si>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</si>
  <si>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</si>
  <si>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</si>
  <si>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</si>
  <si>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</si>
  <si>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</si>
  <si>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</si>
  <si>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</si>
  <si>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</si>
  <si>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</si>
  <si>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</si>
  <si>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</si>
  <si>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</si>
  <si>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</si>
  <si>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</si>
  <si>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</si>
  <si>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</si>
  <si>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</si>
  <si>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</si>
  <si>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</si>
  <si>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</si>
  <si>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</si>
  <si>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</si>
  <si>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</si>
  <si>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</si>
  <si>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</si>
  <si>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</si>
  <si>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</si>
  <si>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</si>
  <si>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</si>
  <si>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</si>
  <si>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</si>
  <si>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</si>
  <si>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</si>
  <si>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</si>
  <si>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</si>
  <si>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</si>
  <si>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</si>
  <si>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</si>
  <si>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</si>
  <si>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</si>
  <si>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</si>
  <si>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</si>
  <si>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</si>
  <si>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</si>
  <si>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</si>
  <si>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</si>
  <si>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</si>
  <si>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</si>
  <si>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</si>
  <si>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</si>
  <si>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</si>
  <si>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</si>
  <si>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</si>
  <si>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</si>
  <si>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</si>
  <si>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</si>
  <si>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</si>
  <si>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</si>
  <si>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</si>
  <si>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</si>
  <si>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</si>
  <si>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</si>
  <si>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</si>
  <si>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</si>
  <si>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</si>
  <si>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</si>
  <si>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</si>
  <si>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</si>
  <si>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</si>
  <si>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</si>
  <si>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</si>
  <si>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</si>
  <si>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</si>
  <si>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</si>
  <si>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</si>
  <si>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</si>
  <si>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</si>
  <si>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</si>
  <si>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</si>
  <si>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</si>
  <si>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</si>
  <si>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</si>
  <si>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</si>
  <si>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</si>
  <si>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</si>
  <si>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</si>
  <si>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</si>
  <si>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</si>
  <si>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</si>
  <si>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</si>
  <si>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</si>
  <si>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</si>
  <si>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</si>
  <si>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</si>
  <si>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</si>
  <si>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</si>
  <si>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</si>
  <si>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</si>
  <si>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</si>
  <si>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</si>
  <si>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</si>
  <si>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</si>
  <si>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</si>
  <si>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</si>
  <si>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</si>
  <si>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</si>
  <si>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</si>
  <si>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</si>
  <si>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</si>
  <si>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</si>
  <si>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</si>
  <si>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</si>
  <si>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</si>
  <si>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</si>
  <si>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</si>
  <si>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</si>
  <si>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</si>
  <si>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</si>
  <si>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</si>
  <si>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</si>
  <si>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</si>
  <si>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</si>
  <si>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</si>
  <si>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</si>
  <si>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</si>
  <si>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</si>
  <si>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</si>
  <si>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</si>
  <si>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</si>
  <si>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</si>
  <si>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</si>
  <si>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</si>
  <si>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</si>
  <si>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</si>
  <si>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</si>
  <si>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</si>
  <si>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</si>
  <si>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</si>
  <si>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</si>
  <si>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</si>
  <si>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</si>
  <si>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</si>
  <si>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</si>
  <si>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</si>
  <si>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</si>
  <si>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</si>
  <si>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</si>
  <si>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</si>
  <si>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</si>
  <si>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</si>
  <si>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</si>
  <si>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</si>
  <si>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</si>
  <si>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</si>
  <si>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</si>
  <si>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</si>
  <si>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</si>
  <si>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</si>
  <si>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</si>
  <si>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</si>
  <si>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</si>
  <si>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</si>
  <si>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</si>
  <si>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</si>
  <si>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</si>
  <si>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</si>
  <si>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</si>
  <si>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</si>
  <si>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</si>
  <si>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</si>
  <si>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</si>
  <si>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</si>
  <si>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</si>
  <si>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</si>
  <si>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</si>
  <si>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</si>
  <si>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</si>
  <si>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</si>
  <si>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</si>
  <si>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</si>
  <si>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</si>
  <si>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</si>
  <si>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</si>
  <si>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</si>
  <si>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</si>
  <si>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</si>
  <si>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</si>
  <si>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</si>
  <si>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</si>
  <si>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</si>
  <si>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</si>
  <si>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</si>
  <si>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</si>
  <si>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</si>
  <si>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</si>
  <si>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</si>
  <si>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</si>
  <si>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</si>
  <si>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</si>
  <si>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</si>
  <si>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</si>
  <si>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</si>
  <si>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</si>
  <si>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</si>
  <si>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</si>
  <si>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</si>
  <si>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</si>
  <si>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</si>
  <si>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</si>
  <si>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</si>
  <si>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</si>
  <si>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</si>
  <si>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</si>
  <si>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</si>
  <si>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</si>
  <si>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</si>
  <si>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</si>
  <si>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</si>
  <si>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</si>
  <si>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</si>
  <si>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</si>
  <si>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</si>
  <si>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</si>
  <si>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</si>
  <si>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</si>
  <si>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</si>
  <si>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</si>
  <si>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</si>
  <si>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</si>
  <si>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</si>
  <si>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</si>
  <si>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</si>
  <si>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</si>
  <si>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</si>
  <si>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</si>
  <si>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</si>
  <si>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</si>
  <si>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</si>
  <si>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</si>
  <si>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</si>
  <si>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</si>
  <si>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</si>
  <si>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</si>
  <si>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</si>
  <si>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</si>
  <si>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</si>
  <si>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</si>
  <si>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</si>
  <si>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</si>
  <si>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</si>
  <si>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</si>
  <si>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</si>
  <si>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</si>
  <si>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</si>
  <si>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</si>
  <si>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</si>
  <si>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</si>
  <si>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</si>
  <si>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</si>
  <si>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</si>
  <si>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</si>
  <si>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</si>
  <si>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</si>
  <si>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</si>
  <si>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</si>
  <si>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</si>
  <si>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</si>
  <si>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</si>
  <si>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</si>
  <si>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</si>
  <si>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</si>
  <si>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</si>
  <si>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</si>
  <si>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</si>
  <si>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</si>
  <si>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</si>
  <si>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</si>
  <si>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</si>
  <si>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</si>
  <si>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</si>
  <si>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</si>
  <si>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</si>
  <si>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</si>
  <si>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</si>
  <si>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</si>
  <si>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</si>
  <si>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</si>
  <si>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</si>
  <si>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</si>
  <si>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</si>
  <si>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</si>
  <si>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</si>
  <si>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</si>
  <si>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</si>
  <si>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</si>
  <si>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</si>
  <si>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</si>
  <si>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</si>
  <si>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</si>
  <si>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</si>
  <si>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</si>
  <si>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</si>
  <si>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</si>
  <si>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</si>
  <si>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</si>
  <si>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</si>
  <si>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</si>
  <si>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</si>
  <si>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</si>
  <si>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</si>
  <si>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</si>
  <si>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</si>
  <si>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</si>
  <si>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</si>
  <si>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</si>
  <si>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</si>
  <si>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</si>
  <si>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</si>
  <si>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</si>
  <si>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</si>
  <si>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</si>
  <si>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</si>
  <si>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</si>
  <si>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</si>
  <si>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</si>
  <si>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</si>
  <si>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</si>
  <si>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</si>
  <si>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</si>
  <si>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</si>
  <si>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</si>
  <si>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</si>
  <si>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</si>
  <si>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</si>
  <si>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</si>
  <si>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</si>
  <si>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</si>
  <si>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</si>
  <si>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</si>
  <si>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</si>
  <si>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</si>
  <si>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</si>
  <si>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</si>
  <si>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</si>
  <si>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</si>
  <si>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</si>
  <si>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</si>
  <si>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</si>
  <si>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</si>
  <si>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</si>
  <si>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</si>
  <si>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</si>
  <si>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</si>
  <si>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</si>
  <si>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</si>
  <si>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</si>
  <si>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</si>
  <si>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</si>
  <si>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</si>
  <si>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</si>
  <si>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</si>
  <si>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</si>
  <si>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</si>
  <si>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</si>
  <si>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</si>
  <si>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</si>
  <si>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</si>
  <si>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</si>
  <si>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</si>
  <si>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</si>
  <si>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</si>
  <si>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</si>
  <si>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</si>
  <si>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</si>
  <si>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</si>
  <si>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</si>
  <si>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</si>
  <si>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</si>
  <si>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</si>
  <si>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</si>
  <si>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</si>
  <si>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</si>
  <si>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</si>
  <si>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</si>
  <si>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</si>
  <si>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</si>
  <si>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</si>
  <si>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</si>
  <si>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</si>
  <si>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</si>
  <si>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</si>
  <si>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</si>
  <si>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</si>
  <si>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</si>
  <si>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</si>
  <si>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</si>
  <si>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</si>
  <si>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</si>
  <si>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</si>
  <si>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</si>
  <si>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</si>
  <si>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</si>
  <si>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</si>
  <si>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</si>
  <si>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</si>
  <si>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</si>
  <si>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</si>
  <si>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</si>
  <si>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</si>
  <si>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</si>
  <si>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</si>
  <si>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</si>
  <si>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</si>
  <si>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</si>
  <si>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</si>
  <si>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</si>
  <si>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</si>
  <si>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</si>
  <si>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</si>
  <si>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</si>
  <si>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</si>
  <si>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</si>
  <si>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</si>
  <si>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</si>
  <si>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</si>
  <si>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</si>
  <si>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</si>
  <si>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</si>
  <si>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</si>
  <si>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</si>
  <si>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</si>
  <si>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</si>
  <si>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</si>
  <si>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</si>
  <si>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</si>
  <si>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</si>
  <si>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</si>
  <si>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</si>
  <si>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</si>
  <si>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</si>
  <si>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</si>
  <si>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</si>
  <si>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</si>
  <si>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</si>
  <si>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</si>
  <si>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</si>
  <si>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</si>
  <si>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</si>
  <si>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</si>
  <si>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</si>
  <si>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</si>
  <si>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</si>
  <si>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</si>
  <si>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</si>
  <si>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</si>
  <si>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</si>
  <si>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</si>
  <si>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</si>
  <si>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</si>
  <si>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</si>
  <si>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</si>
  <si>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</si>
  <si>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</si>
  <si>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</si>
  <si>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</si>
  <si>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</si>
  <si>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</si>
  <si>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</si>
  <si>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</si>
  <si>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</si>
  <si>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</si>
  <si>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</si>
  <si>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</si>
  <si>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</si>
  <si>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</si>
  <si>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</si>
  <si>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</si>
  <si>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</si>
  <si>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</si>
  <si>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</si>
  <si>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</si>
  <si>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</si>
  <si>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</si>
  <si>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</si>
  <si>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</si>
  <si>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</si>
  <si>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</si>
  <si>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</si>
  <si>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</si>
  <si>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</si>
  <si>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</si>
  <si>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</si>
  <si>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</si>
  <si>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</si>
  <si>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</si>
  <si>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</si>
  <si>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</si>
  <si>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</si>
  <si>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</si>
  <si>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</si>
  <si>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</si>
  <si>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</si>
  <si>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</si>
  <si>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</si>
  <si>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</si>
  <si>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</si>
  <si>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</si>
  <si>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</si>
  <si>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</si>
  <si>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</si>
  <si>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</si>
  <si>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</si>
  <si>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</si>
  <si>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</si>
  <si>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</si>
  <si>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</si>
  <si>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</si>
  <si>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</si>
  <si>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</si>
  <si>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</si>
  <si>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</si>
  <si>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</si>
  <si>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</si>
  <si>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</si>
  <si>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</si>
  <si>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</si>
  <si>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</si>
  <si>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</si>
  <si>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</si>
  <si>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</si>
  <si>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</si>
  <si>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</si>
  <si>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</si>
  <si>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</si>
  <si>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</si>
  <si>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</si>
  <si>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</si>
  <si>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</si>
  <si>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</si>
  <si>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</si>
  <si>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</si>
  <si>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</si>
  <si>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</si>
  <si>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</si>
  <si>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</si>
  <si>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</si>
  <si>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</si>
  <si>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</si>
  <si>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</si>
  <si>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</si>
  <si>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</si>
  <si>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</si>
  <si>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</si>
  <si>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</si>
  <si>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</si>
  <si>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</si>
  <si>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</si>
  <si>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</si>
  <si>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</si>
  <si>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</si>
  <si>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</si>
  <si>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</si>
  <si>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</si>
  <si>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</si>
  <si>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</si>
  <si>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</si>
  <si>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</si>
  <si>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</si>
  <si>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</si>
  <si>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</si>
  <si>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</si>
  <si>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</si>
  <si>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</si>
  <si>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</si>
  <si>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</si>
  <si>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</si>
  <si>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</si>
  <si>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</si>
  <si>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</si>
  <si>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</si>
  <si>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</si>
  <si>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</si>
  <si>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</si>
  <si>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</si>
  <si>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</si>
  <si>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</si>
  <si>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</si>
  <si>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</si>
  <si>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</si>
  <si>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</si>
  <si>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</si>
  <si>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</si>
  <si>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</si>
  <si>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</si>
  <si>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</si>
  <si>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</si>
  <si>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</si>
  <si>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</si>
  <si>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</si>
  <si>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</si>
  <si>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</si>
  <si>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</si>
  <si>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</si>
  <si>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</si>
  <si>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</si>
  <si>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</si>
  <si>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</si>
  <si>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</si>
  <si>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</si>
  <si>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</si>
  <si>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</si>
  <si>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</si>
  <si>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</si>
  <si>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</si>
  <si>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</si>
  <si>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</si>
  <si>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</si>
  <si>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</si>
  <si>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</si>
  <si>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</si>
  <si>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</si>
  <si>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</si>
  <si>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</si>
  <si>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</si>
  <si>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</si>
  <si>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</si>
  <si>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</si>
  <si>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</si>
  <si>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</si>
  <si>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</si>
  <si>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</si>
  <si>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</si>
  <si>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</si>
  <si>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</si>
  <si>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</si>
  <si>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</si>
  <si>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</si>
  <si>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</si>
  <si>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</si>
  <si>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</si>
  <si>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</si>
  <si>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</si>
  <si>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</si>
  <si>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</si>
  <si>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</si>
  <si>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</si>
  <si>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</si>
  <si>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</si>
  <si>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</si>
  <si>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</si>
  <si>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</si>
  <si>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</si>
  <si>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</si>
  <si>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</si>
  <si>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</si>
  <si>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</si>
  <si>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</si>
  <si>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</si>
  <si>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</si>
  <si>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</si>
  <si>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</si>
  <si>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</si>
  <si>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</si>
  <si>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</si>
  <si>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</si>
  <si>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</si>
  <si>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</si>
  <si>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</si>
  <si>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</si>
  <si>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</si>
  <si>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</si>
  <si>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</si>
  <si>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</si>
  <si>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</si>
  <si>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</si>
  <si>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</si>
  <si>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</si>
  <si>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</si>
  <si>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</si>
  <si>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</si>
  <si>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</si>
  <si>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</si>
  <si>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</si>
  <si>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</si>
  <si>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</si>
  <si>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</si>
  <si>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</si>
  <si>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</si>
  <si>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</si>
  <si>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</si>
  <si>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</si>
  <si>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</si>
  <si>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</si>
  <si>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</si>
  <si>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</si>
  <si>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</si>
  <si>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</si>
  <si>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</si>
  <si>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</si>
  <si>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</si>
  <si>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</si>
  <si>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</si>
  <si>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</si>
  <si>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</si>
  <si>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</si>
  <si>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</si>
  <si>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</si>
  <si>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</si>
  <si>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</si>
  <si>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</si>
  <si>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</si>
  <si>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</si>
  <si>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</si>
  <si>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</si>
  <si>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</si>
  <si>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</si>
  <si>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</si>
  <si>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</si>
  <si>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</si>
  <si>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</si>
  <si>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</si>
  <si>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</si>
  <si>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</si>
  <si>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</si>
  <si>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</si>
  <si>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</si>
  <si>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</si>
  <si>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</si>
  <si>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</si>
  <si>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</si>
  <si>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</si>
  <si>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</si>
  <si>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</si>
  <si>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</si>
  <si>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</si>
  <si>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</si>
  <si>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</si>
  <si>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</si>
  <si>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</si>
  <si>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</si>
  <si>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</si>
  <si>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</si>
  <si>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</si>
  <si>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</si>
  <si>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</si>
  <si>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</si>
  <si>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</si>
  <si>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</si>
  <si>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</si>
  <si>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</si>
  <si>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</si>
  <si>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</si>
  <si>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</si>
  <si>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</si>
  <si>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</si>
  <si>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</si>
  <si>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</si>
  <si>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</si>
  <si>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</si>
  <si>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</si>
  <si>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</si>
  <si>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</si>
  <si>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</si>
  <si>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</si>
  <si>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</si>
  <si>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</si>
  <si>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</si>
  <si>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</si>
  <si>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</si>
  <si>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</si>
  <si>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</si>
  <si>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</si>
  <si>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</si>
  <si>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</si>
  <si>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</si>
  <si>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</si>
  <si>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</si>
  <si>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</si>
  <si>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</si>
  <si>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</si>
  <si>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</si>
  <si>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</si>
  <si>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</si>
  <si>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</si>
  <si>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</si>
  <si>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</si>
  <si>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</si>
  <si>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</si>
  <si>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</si>
  <si>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</si>
  <si>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</si>
  <si>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</si>
  <si>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</si>
  <si>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</si>
  <si>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</si>
  <si>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</si>
  <si>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</si>
  <si>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</si>
  <si>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</si>
  <si>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</si>
  <si>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</si>
  <si>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</si>
  <si>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</si>
  <si>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</si>
  <si>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</si>
  <si>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</si>
  <si>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</si>
  <si>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</si>
  <si>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</si>
  <si>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</si>
  <si>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</si>
  <si>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</si>
  <si>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</si>
  <si>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</si>
  <si>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</si>
  <si>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</si>
  <si>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</si>
  <si>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</si>
  <si>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</si>
  <si>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</si>
  <si>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</si>
  <si>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</si>
  <si>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</si>
  <si>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</si>
  <si>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</si>
  <si>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</si>
  <si>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</si>
  <si>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</si>
  <si>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</si>
  <si>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</si>
  <si>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</si>
  <si>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</si>
  <si>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</si>
  <si>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</si>
  <si>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</si>
  <si>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</si>
  <si>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</si>
  <si>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</si>
  <si>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</si>
  <si>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</si>
  <si>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</si>
  <si>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</si>
  <si>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</si>
  <si>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</si>
  <si>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</si>
  <si>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</si>
  <si>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</si>
  <si>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</si>
  <si>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</si>
  <si>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</si>
  <si>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</si>
  <si>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</si>
  <si>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</si>
  <si>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</si>
  <si>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</si>
  <si>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</si>
  <si>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</si>
  <si>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</si>
  <si>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</si>
  <si>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</si>
  <si>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</si>
  <si>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</si>
  <si>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</si>
  <si>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</si>
  <si>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</si>
  <si>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</si>
  <si>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</si>
  <si>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</si>
  <si>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</si>
  <si>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</si>
  <si>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</si>
  <si>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</si>
  <si>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</si>
  <si>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</si>
  <si>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</si>
  <si>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</si>
  <si>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</si>
  <si>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</si>
  <si>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</si>
  <si>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</si>
  <si>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</si>
  <si>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</si>
  <si>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</si>
  <si>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</si>
  <si>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</si>
  <si>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</si>
  <si>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</si>
  <si>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</si>
  <si>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</si>
  <si>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</si>
  <si>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</si>
  <si>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</si>
  <si>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</si>
  <si>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</si>
  <si>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</si>
  <si>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</si>
  <si>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</si>
  <si>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</si>
  <si>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</si>
  <si>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</si>
  <si>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</si>
  <si>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</si>
  <si>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</si>
  <si>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</si>
  <si>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</si>
  <si>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</si>
  <si>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</si>
  <si>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</si>
  <si>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</si>
  <si>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</si>
  <si>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</si>
  <si>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</si>
  <si>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</si>
  <si>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</si>
  <si>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</si>
  <si>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</si>
  <si>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</si>
  <si>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</si>
  <si>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</si>
  <si>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</si>
  <si>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</si>
  <si>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</si>
  <si>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</si>
  <si>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</si>
  <si>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</si>
  <si>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</si>
  <si>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</si>
  <si>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</si>
  <si>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</si>
  <si>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</si>
  <si>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</si>
  <si>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</si>
  <si>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</si>
  <si>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</si>
  <si>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</si>
  <si>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</si>
  <si>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</si>
  <si>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</si>
  <si>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</si>
  <si>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</si>
  <si>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</si>
  <si>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</si>
  <si>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</si>
  <si>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</si>
  <si>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</si>
  <si>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</si>
  <si>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</si>
  <si>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</si>
  <si>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</si>
  <si>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</si>
  <si>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</si>
  <si>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</si>
  <si>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</si>
  <si>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</si>
  <si>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</si>
  <si>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</si>
  <si>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</si>
  <si>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</si>
  <si>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</si>
  <si>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</si>
  <si>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</si>
  <si>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</si>
  <si>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</si>
  <si>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</si>
  <si>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</si>
  <si>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</si>
  <si>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</si>
  <si>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</si>
  <si>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</si>
  <si>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</si>
  <si>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</si>
  <si>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</si>
  <si>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</si>
  <si>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</si>
  <si>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</si>
  <si>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</si>
  <si>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</si>
  <si>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</si>
  <si>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</si>
  <si>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</si>
  <si>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</si>
  <si>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</si>
  <si>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</si>
  <si>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</si>
  <si>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</si>
  <si>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</si>
  <si>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</si>
  <si>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</si>
  <si>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</si>
  <si>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</si>
  <si>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</si>
  <si>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</si>
  <si>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</si>
  <si>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</si>
  <si>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</si>
  <si>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</si>
  <si>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</si>
  <si>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</si>
  <si>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</si>
  <si>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</si>
  <si>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</si>
  <si>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</si>
  <si>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</si>
  <si>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</si>
  <si>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</si>
  <si>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</si>
  <si>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</si>
  <si>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</si>
  <si>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</si>
  <si>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</si>
  <si>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</si>
  <si>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</si>
  <si>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</si>
  <si>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</si>
  <si>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</si>
  <si>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</si>
  <si>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</si>
  <si>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</si>
  <si>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</si>
  <si>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</si>
  <si>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</si>
  <si>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</si>
  <si>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</si>
  <si>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</si>
  <si>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</si>
  <si>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</si>
  <si>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</si>
  <si>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</si>
  <si>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</si>
  <si>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</si>
  <si>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</si>
  <si>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</si>
  <si>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</si>
  <si>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</si>
  <si>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</si>
  <si>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</si>
  <si>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</si>
  <si>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</si>
  <si>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</si>
  <si>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</si>
  <si>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</si>
  <si>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</si>
  <si>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</si>
  <si>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</si>
  <si>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</si>
  <si>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</si>
  <si>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</si>
  <si>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</si>
  <si>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</si>
  <si>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</si>
  <si>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</si>
  <si>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</si>
  <si>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</si>
  <si>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</si>
  <si>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</si>
  <si>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</si>
  <si>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</si>
  <si>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</si>
  <si>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</si>
  <si>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</si>
  <si>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</si>
  <si>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</si>
  <si>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</si>
  <si>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</si>
  <si>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</si>
  <si>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</si>
  <si>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</si>
  <si>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</si>
  <si>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</si>
  <si>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</si>
  <si>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</si>
  <si>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</si>
  <si>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</si>
  <si>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</si>
  <si>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</si>
  <si>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</si>
  <si>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</si>
  <si>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</si>
  <si>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</si>
  <si>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</si>
  <si>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</si>
  <si>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</si>
  <si>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</si>
  <si>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</si>
  <si>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</si>
  <si>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</si>
  <si>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</si>
  <si>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</si>
  <si>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</si>
  <si>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</si>
  <si>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</si>
  <si>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</si>
  <si>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</si>
  <si>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</si>
  <si>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</si>
  <si>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</si>
  <si>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</si>
  <si>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</si>
  <si>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</si>
  <si>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</si>
  <si>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</si>
  <si>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</si>
  <si>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</si>
  <si>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</si>
  <si>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</si>
  <si>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</si>
  <si>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</si>
  <si>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</si>
  <si>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</si>
  <si>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</si>
  <si>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</si>
  <si>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</si>
  <si>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</si>
  <si>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</si>
  <si>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</si>
  <si>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</si>
  <si>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</si>
  <si>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</si>
  <si>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</si>
  <si>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</si>
  <si>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</si>
  <si>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</si>
  <si>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</si>
  <si>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</si>
  <si>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</si>
  <si>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</si>
  <si>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</si>
  <si>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</si>
  <si>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</si>
  <si>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</si>
  <si>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</si>
  <si>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</si>
  <si>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</si>
  <si>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</si>
  <si>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</si>
  <si>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</si>
  <si>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</si>
  <si>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</si>
  <si>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</si>
  <si>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</si>
  <si>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</si>
  <si>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</si>
  <si>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</si>
  <si>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</si>
  <si>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</si>
  <si>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</si>
  <si>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</si>
  <si>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</si>
  <si>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</si>
  <si>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</si>
  <si>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</si>
  <si>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</si>
  <si>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</si>
  <si>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</si>
  <si>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</si>
  <si>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</si>
  <si>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</si>
  <si>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</si>
  <si>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</si>
  <si>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</si>
  <si>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</si>
  <si>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</si>
  <si>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</si>
  <si>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</si>
  <si>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</si>
  <si>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</si>
  <si>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</si>
  <si>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</si>
  <si>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</si>
  <si>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</si>
  <si>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</si>
  <si>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</si>
  <si>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</si>
  <si>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</si>
  <si>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</si>
  <si>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</si>
  <si>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</si>
  <si>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</si>
  <si>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</si>
  <si>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</si>
  <si>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</si>
  <si>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</si>
  <si>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</si>
  <si>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</si>
  <si>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</si>
  <si>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</si>
  <si>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</si>
  <si>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</si>
  <si>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</si>
  <si>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</si>
  <si>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</si>
  <si>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</si>
  <si>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</si>
  <si>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</si>
  <si>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</si>
  <si>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</si>
  <si>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</si>
  <si>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</si>
  <si>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</si>
  <si>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</si>
  <si>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</si>
  <si>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</si>
  <si>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</si>
  <si>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</si>
  <si>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</si>
  <si>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</si>
  <si>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</si>
  <si>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</si>
  <si>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</si>
  <si>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</si>
  <si>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</si>
  <si>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</si>
  <si>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</si>
  <si>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</si>
  <si>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</si>
  <si>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</si>
  <si>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</si>
  <si>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</si>
  <si>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</si>
  <si>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</si>
  <si>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</si>
  <si>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</si>
  <si>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</si>
  <si>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</si>
  <si>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</si>
  <si>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</si>
  <si>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</si>
  <si>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</si>
  <si>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</si>
  <si>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</si>
  <si>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</si>
  <si>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</si>
  <si>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</si>
  <si>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</si>
  <si>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</si>
  <si>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</si>
  <si>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</si>
  <si>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</si>
  <si>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</si>
  <si>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</si>
  <si>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</si>
  <si>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</si>
  <si>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</si>
  <si>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</si>
  <si>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</si>
  <si>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</si>
  <si>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</si>
  <si>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</si>
  <si>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</si>
  <si>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</si>
  <si>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</si>
  <si>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</si>
  <si>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</si>
  <si>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</si>
  <si>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</si>
  <si>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</si>
  <si>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</si>
  <si>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</si>
  <si>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</si>
  <si>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</si>
  <si>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</si>
  <si>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</si>
  <si>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</si>
  <si>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</si>
  <si>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</si>
  <si>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</si>
  <si>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</si>
  <si>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</si>
  <si>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</si>
  <si>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</si>
  <si>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</si>
  <si>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</si>
  <si>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</si>
  <si>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</si>
  <si>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</si>
  <si>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</si>
  <si>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</si>
  <si>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</si>
  <si>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</si>
  <si>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</si>
  <si>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</si>
  <si>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</si>
  <si>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</si>
  <si>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</si>
  <si>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</si>
  <si>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</si>
  <si>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</si>
  <si>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</si>
  <si>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</si>
  <si>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</si>
  <si>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</si>
  <si>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</si>
  <si>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</si>
  <si>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</si>
  <si>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</si>
  <si>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</si>
  <si>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</si>
  <si>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</si>
  <si>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</si>
  <si>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</si>
  <si>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</si>
  <si>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</si>
  <si>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</si>
  <si>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</si>
  <si>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</si>
  <si>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</si>
  <si>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</si>
  <si>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</si>
  <si>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</si>
  <si>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</si>
  <si>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</si>
  <si>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</si>
  <si>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</si>
  <si>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</si>
  <si>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</si>
  <si>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</si>
  <si>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</si>
  <si>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</si>
  <si>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</si>
  <si>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</si>
  <si>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</si>
  <si>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</si>
  <si>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</si>
  <si>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</si>
  <si>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</si>
  <si>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</si>
  <si>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</si>
  <si>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</si>
  <si>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</si>
  <si>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</si>
  <si>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</si>
  <si>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</si>
  <si>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</si>
  <si>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</si>
  <si>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</si>
  <si>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</si>
  <si>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</si>
  <si>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</si>
  <si>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</si>
  <si>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</si>
  <si>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</si>
  <si>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</si>
  <si>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</si>
  <si>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</si>
  <si>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</si>
  <si>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</si>
  <si>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</si>
  <si>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</si>
  <si>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</si>
  <si>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</si>
  <si>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</si>
  <si>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</si>
  <si>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</si>
  <si>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</si>
  <si>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</si>
  <si>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</si>
  <si>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</si>
  <si>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</si>
  <si>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</si>
  <si>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</si>
  <si>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</si>
  <si>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</si>
  <si>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</si>
  <si>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</si>
  <si>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</si>
  <si>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</si>
  <si>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</si>
  <si>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</si>
  <si>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</si>
  <si>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</si>
  <si>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</si>
  <si>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</si>
  <si>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</si>
  <si>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</si>
  <si>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</si>
  <si>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</si>
  <si>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</si>
  <si>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</si>
  <si>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</si>
  <si>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</si>
  <si>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</si>
  <si>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</si>
  <si>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</si>
  <si>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</si>
  <si>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</si>
  <si>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</si>
  <si>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</si>
  <si>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</si>
  <si>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</si>
  <si>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</si>
  <si>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</si>
  <si>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</si>
  <si>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</si>
  <si>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</si>
  <si>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</si>
  <si>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</si>
  <si>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</si>
  <si>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</si>
  <si>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</si>
  <si>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</si>
  <si>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</si>
  <si>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</si>
  <si>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</si>
  <si>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</si>
  <si>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</si>
  <si>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</si>
  <si>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</si>
  <si>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</si>
  <si>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</si>
  <si>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</si>
  <si>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</si>
  <si>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</si>
  <si>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</si>
  <si>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</si>
  <si>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</si>
  <si>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</si>
  <si>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</si>
  <si>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</si>
  <si>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</si>
  <si>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</si>
  <si>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</si>
  <si>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</si>
  <si>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</si>
  <si>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</si>
  <si>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</si>
  <si>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</si>
  <si>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</si>
  <si>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</si>
  <si>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</si>
  <si>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</si>
  <si>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</si>
  <si>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</si>
  <si>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</si>
  <si>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</si>
  <si>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</si>
  <si>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</si>
  <si>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</si>
  <si>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</si>
  <si>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</si>
  <si>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</si>
  <si>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</si>
  <si>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</si>
  <si>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</si>
  <si>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</si>
  <si>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</si>
  <si>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</si>
  <si>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</si>
  <si>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</si>
  <si>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</si>
  <si>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</si>
  <si>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</si>
  <si>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</si>
  <si>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</si>
  <si>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</si>
  <si>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</si>
  <si>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</si>
  <si>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</si>
  <si>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</si>
  <si>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</si>
  <si>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</si>
  <si>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</si>
  <si>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</si>
  <si>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</si>
  <si>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</si>
  <si>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</si>
  <si>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</si>
  <si>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</si>
  <si>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</si>
  <si>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</si>
  <si>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</si>
  <si>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</si>
  <si>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</si>
  <si>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</si>
  <si>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</si>
  <si>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</si>
  <si>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</si>
  <si>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</si>
  <si>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</si>
  <si>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</si>
  <si>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</si>
  <si>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</si>
  <si>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</si>
  <si>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</si>
  <si>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</si>
  <si>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</si>
  <si>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</si>
  <si>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</si>
  <si>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</si>
  <si>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</si>
  <si>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</si>
  <si>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</si>
  <si>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</si>
  <si>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</si>
  <si>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</si>
  <si>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</si>
  <si>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</si>
  <si>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</si>
  <si>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</si>
  <si>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</si>
  <si>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</si>
  <si>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</si>
  <si>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</si>
  <si>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</si>
  <si>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</si>
  <si>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</si>
  <si>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</si>
  <si>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</si>
  <si>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</si>
  <si>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</si>
  <si>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</si>
  <si>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</si>
  <si>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</si>
  <si>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</si>
  <si>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</si>
  <si>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</si>
  <si>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</si>
  <si>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</si>
  <si>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</si>
  <si>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</si>
  <si>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</si>
  <si>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</si>
  <si>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</si>
  <si>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</si>
  <si>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</si>
  <si>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</si>
  <si>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</si>
  <si>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</si>
  <si>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</si>
  <si>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</si>
  <si>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</si>
  <si>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</si>
  <si>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</si>
  <si>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</si>
  <si>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</si>
  <si>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</si>
  <si>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</si>
  <si>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</si>
  <si>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</si>
  <si>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</si>
  <si>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</si>
  <si>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</si>
  <si>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</si>
  <si>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</si>
  <si>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</si>
  <si>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</si>
  <si>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</si>
  <si>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</si>
  <si>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</si>
  <si>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</si>
  <si>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</si>
  <si>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</si>
  <si>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</si>
  <si>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</si>
  <si>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</si>
  <si>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</si>
  <si>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</si>
  <si>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</si>
  <si>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</si>
  <si>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</si>
  <si>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</si>
  <si>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</si>
  <si>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</si>
  <si>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</si>
  <si>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</si>
  <si>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</si>
  <si>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</si>
  <si>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</si>
  <si>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</si>
  <si>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</si>
  <si>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</si>
  <si>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</si>
  <si>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</si>
  <si>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</si>
  <si>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</si>
  <si>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</si>
  <si>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</si>
  <si>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</si>
  <si>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</si>
  <si>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</si>
  <si>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</si>
  <si>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</si>
  <si>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</si>
  <si>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</si>
  <si>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</si>
  <si>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</si>
  <si>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</si>
  <si>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</si>
  <si>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</si>
  <si>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</si>
  <si>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</si>
  <si>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</si>
  <si>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</si>
  <si>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</si>
  <si>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</si>
  <si>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</si>
  <si>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</si>
  <si>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</si>
  <si>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</si>
  <si>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</si>
  <si>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</si>
  <si>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</si>
  <si>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</si>
  <si>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</si>
  <si>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</si>
  <si>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</si>
  <si>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</si>
  <si>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</si>
  <si>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</si>
  <si>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</si>
  <si>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</si>
  <si>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</si>
  <si>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</si>
  <si>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</si>
  <si>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</si>
  <si>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</si>
  <si>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</si>
  <si>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</si>
  <si>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</si>
  <si>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</si>
  <si>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</si>
  <si>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</si>
  <si>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</si>
  <si>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</si>
  <si>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</si>
  <si>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</si>
  <si>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</si>
  <si>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</si>
  <si>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</si>
  <si>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</si>
  <si>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</si>
  <si>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</si>
  <si>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</si>
  <si>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</si>
  <si>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</si>
  <si>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</si>
  <si>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</si>
  <si>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</si>
  <si>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</si>
  <si>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</si>
  <si>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</si>
  <si>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</si>
  <si>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</si>
  <si>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</si>
  <si>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</si>
  <si>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</si>
  <si>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</si>
  <si>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</si>
  <si>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</si>
  <si>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</si>
  <si>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</si>
  <si>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</si>
  <si>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</si>
  <si>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</si>
  <si>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</si>
  <si>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</si>
  <si>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</si>
  <si>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</si>
  <si>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</si>
  <si>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</si>
  <si>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</si>
  <si>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</si>
  <si>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</si>
  <si>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</si>
  <si>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</si>
  <si>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</si>
  <si>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</si>
  <si>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</si>
  <si>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</si>
  <si>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</si>
  <si>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</si>
  <si>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</si>
  <si>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</si>
  <si>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</si>
  <si>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</si>
  <si>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</si>
  <si>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</si>
  <si>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</si>
  <si>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</si>
  <si>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</si>
  <si>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</si>
  <si>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</si>
  <si>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</si>
  <si>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</si>
  <si>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</si>
  <si>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</si>
  <si>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</si>
  <si>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</si>
  <si>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</si>
  <si>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</si>
  <si>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</si>
  <si>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</si>
  <si>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</si>
  <si>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</si>
  <si>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</si>
  <si>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</si>
  <si>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</si>
  <si>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</si>
  <si>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</si>
  <si>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</si>
  <si>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</si>
  <si>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</si>
  <si>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</si>
  <si>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</si>
  <si>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</si>
  <si>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</si>
  <si>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</si>
  <si>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</si>
  <si>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</si>
  <si>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</si>
  <si>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</si>
  <si>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</si>
  <si>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</si>
  <si>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</si>
  <si>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</si>
  <si>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</si>
  <si>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</si>
  <si>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</si>
  <si>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</si>
  <si>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</si>
  <si>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</si>
  <si>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</si>
  <si>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</si>
  <si>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</si>
  <si>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</si>
  <si>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</si>
  <si>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</si>
  <si>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</si>
  <si>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</si>
  <si>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</si>
  <si>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</si>
  <si>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</si>
  <si>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</si>
  <si>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</si>
  <si>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</si>
  <si>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</si>
  <si>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</si>
  <si>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</si>
  <si>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</si>
  <si>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</si>
  <si>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</si>
  <si>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</si>
  <si>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</si>
  <si>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</si>
  <si>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</si>
  <si>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</si>
  <si>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</si>
  <si>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</si>
  <si>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</si>
  <si>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</si>
  <si>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</si>
  <si>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</si>
  <si>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</si>
  <si>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</si>
  <si>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</si>
  <si>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</si>
  <si>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</si>
  <si>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</si>
  <si>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</si>
  <si>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</si>
  <si>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</si>
  <si>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</si>
  <si>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</si>
  <si>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</si>
  <si>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</si>
  <si>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</si>
  <si>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</si>
  <si>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</si>
  <si>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</si>
  <si>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</si>
  <si>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</si>
  <si>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</si>
  <si>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</si>
  <si>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</si>
  <si>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</si>
  <si>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</si>
  <si>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</si>
  <si>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</si>
  <si>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</si>
  <si>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</si>
  <si>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</si>
  <si>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</si>
  <si>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</si>
  <si>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</si>
  <si>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</si>
  <si>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</si>
  <si>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</si>
  <si>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</si>
  <si>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</si>
  <si>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</si>
  <si>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</si>
  <si>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</si>
  <si>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</si>
  <si>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</si>
  <si>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</si>
  <si>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</si>
  <si>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</si>
  <si>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</si>
  <si>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</si>
  <si>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</si>
  <si>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</si>
  <si>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</si>
  <si>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</si>
  <si>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</si>
  <si>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</si>
  <si>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</si>
  <si>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</si>
  <si>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</si>
  <si>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</si>
  <si>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</si>
  <si>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</si>
  <si>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</si>
  <si>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</si>
  <si>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</si>
  <si>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</si>
  <si>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</si>
  <si>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</si>
  <si>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</si>
  <si>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</si>
  <si>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</si>
  <si>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</si>
  <si>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</si>
  <si>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</si>
  <si>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</si>
  <si>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</si>
  <si>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</si>
  <si>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</si>
  <si>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</si>
  <si>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</si>
  <si>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</si>
  <si>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</si>
  <si>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</si>
  <si>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</si>
  <si>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</si>
  <si>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</si>
  <si>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</si>
  <si>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</si>
  <si>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</si>
  <si>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</si>
  <si>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</si>
  <si>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</si>
  <si>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</si>
  <si>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</si>
  <si>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</si>
  <si>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</si>
  <si>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</si>
  <si>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</si>
  <si>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</si>
  <si>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</si>
  <si>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</si>
  <si>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</si>
  <si>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</si>
  <si>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</si>
  <si>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</si>
  <si>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</si>
  <si>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</si>
  <si>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</si>
  <si>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</si>
  <si>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</si>
  <si>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</si>
  <si>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</si>
  <si>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</si>
  <si>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</si>
  <si>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</si>
  <si>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</si>
  <si>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</si>
  <si>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</si>
  <si>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</si>
  <si>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</si>
  <si>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</si>
  <si>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</si>
  <si>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</si>
  <si>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</si>
  <si>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</si>
  <si>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</si>
  <si>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</si>
  <si>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</si>
  <si>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</si>
  <si>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</si>
  <si>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</si>
  <si>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</si>
  <si>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</si>
  <si>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</si>
  <si>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</si>
  <si>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</si>
  <si>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</si>
  <si>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</si>
  <si>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</si>
  <si>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</si>
  <si>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</si>
  <si>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</si>
  <si>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</si>
  <si>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</si>
  <si>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</si>
  <si>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</si>
  <si>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</si>
  <si>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</si>
  <si>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</si>
  <si>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</si>
  <si>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</si>
  <si>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</si>
  <si>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</si>
  <si>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</si>
  <si>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</si>
  <si>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</si>
  <si>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</si>
  <si>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</si>
  <si>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</si>
  <si>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</si>
  <si>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</si>
  <si>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</si>
  <si>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</si>
  <si>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</si>
  <si>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</si>
  <si>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</si>
  <si>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</si>
  <si>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</si>
  <si>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</si>
  <si>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</si>
  <si>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</si>
  <si>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</si>
  <si>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</si>
  <si>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</si>
  <si>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</si>
  <si>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</si>
  <si>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</si>
  <si>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</si>
  <si>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</si>
  <si>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</si>
  <si>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</si>
  <si>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</si>
  <si>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</si>
  <si>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</si>
  <si>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</si>
  <si>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</si>
  <si>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</si>
  <si>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</si>
  <si>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</si>
  <si>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</si>
  <si>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</si>
  <si>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</si>
  <si>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</si>
  <si>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</si>
  <si>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</si>
  <si>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</si>
  <si>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</si>
  <si>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</si>
  <si>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</si>
  <si>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</si>
  <si>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</si>
  <si>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</si>
  <si>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</si>
  <si>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</si>
  <si>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</si>
  <si>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</si>
  <si>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</si>
  <si>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</si>
  <si>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</si>
  <si>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</si>
  <si>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</si>
  <si>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</si>
  <si>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</si>
  <si>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</si>
  <si>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</si>
  <si>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</si>
  <si>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</si>
  <si>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</si>
  <si>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</si>
  <si>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</si>
  <si>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</si>
  <si>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</si>
  <si>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</si>
  <si>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</si>
  <si>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</si>
  <si>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</si>
  <si>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</si>
  <si>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</si>
  <si>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</si>
  <si>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</si>
  <si>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</si>
  <si>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</si>
  <si>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</si>
  <si>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</si>
  <si>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</si>
  <si>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</si>
  <si>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</si>
  <si>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</si>
  <si>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</si>
  <si>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</si>
  <si>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</si>
  <si>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</si>
  <si>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</si>
  <si>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</si>
  <si>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</si>
  <si>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</si>
  <si>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</si>
  <si>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</si>
  <si>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</si>
  <si>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</si>
  <si>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</si>
  <si>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</si>
  <si>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</si>
  <si>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</si>
  <si>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</si>
  <si>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</si>
  <si>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</si>
  <si>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</si>
  <si>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</si>
  <si>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</si>
  <si>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</si>
  <si>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</si>
  <si>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</si>
  <si>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</si>
  <si>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</si>
  <si>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</si>
  <si>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</si>
  <si>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</si>
  <si>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</si>
  <si>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</si>
  <si>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</si>
  <si>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</si>
  <si>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</si>
  <si>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</si>
  <si>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</si>
  <si>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</si>
  <si>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</si>
  <si>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</si>
  <si>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</si>
  <si>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</si>
  <si>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</si>
  <si>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</si>
  <si>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</si>
  <si>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</si>
  <si>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</si>
  <si>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</si>
  <si>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</si>
  <si>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</si>
  <si>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</si>
  <si>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</si>
  <si>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</si>
  <si>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</si>
  <si>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</si>
  <si>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</si>
  <si>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</si>
  <si>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</si>
  <si>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</si>
  <si>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</si>
  <si>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</si>
  <si>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</si>
  <si>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</si>
  <si>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</si>
  <si>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</si>
  <si>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</si>
  <si>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</si>
  <si>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</si>
  <si>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</si>
  <si>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</si>
  <si>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</si>
  <si>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</si>
  <si>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</si>
  <si>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</si>
  <si>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</si>
  <si>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</si>
  <si>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</si>
  <si>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</si>
  <si>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</si>
  <si>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</si>
  <si>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</si>
  <si>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</si>
  <si>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</si>
  <si>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</si>
  <si>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</si>
  <si>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</si>
  <si>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</si>
  <si>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</si>
  <si>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</si>
  <si>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</si>
  <si>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</si>
  <si>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</si>
  <si>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</si>
  <si>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</si>
  <si>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</si>
  <si>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</si>
  <si>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</si>
  <si>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</si>
  <si>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</si>
  <si>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</si>
  <si>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</si>
  <si>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</si>
  <si>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</si>
  <si>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</si>
  <si>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</si>
  <si>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</si>
  <si>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</si>
  <si>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</si>
  <si>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</si>
  <si>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</si>
  <si>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</si>
  <si>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</si>
  <si>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</si>
  <si>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</si>
  <si>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</si>
  <si>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</si>
  <si>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</si>
  <si>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</si>
  <si>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</si>
  <si>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</si>
  <si>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</si>
  <si>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</si>
  <si>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</si>
  <si>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</si>
  <si>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</si>
  <si>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</si>
  <si>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</si>
  <si>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</si>
  <si>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</si>
  <si>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</si>
  <si>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</si>
  <si>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</si>
  <si>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</si>
  <si>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</si>
  <si>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</si>
  <si>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</si>
  <si>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</si>
  <si>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</si>
  <si>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</si>
  <si>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</si>
  <si>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</si>
  <si>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</si>
  <si>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</si>
  <si>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</si>
  <si>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</si>
  <si>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</si>
  <si>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</si>
  <si>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</si>
  <si>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</si>
  <si>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</si>
  <si>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</si>
  <si>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</si>
  <si>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</si>
  <si>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</si>
  <si>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</si>
  <si>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</si>
  <si>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</si>
  <si>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</si>
  <si>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</si>
  <si>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</si>
  <si>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</si>
  <si>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</si>
  <si>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</si>
  <si>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</si>
  <si>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</si>
  <si>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</si>
  <si>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</si>
  <si>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</si>
  <si>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</si>
  <si>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</si>
  <si>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</si>
  <si>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</si>
  <si>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</si>
  <si>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</si>
  <si>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</si>
  <si>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</si>
  <si>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</si>
  <si>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</si>
  <si>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</si>
  <si>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</si>
  <si>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</si>
  <si>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</si>
  <si>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</si>
  <si>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</si>
  <si>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</si>
  <si>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</si>
  <si>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</si>
  <si>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</si>
  <si>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</si>
  <si>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</si>
  <si>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</si>
  <si>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</si>
  <si>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</si>
  <si>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</si>
  <si>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</si>
  <si>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</si>
  <si>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</si>
  <si>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</si>
  <si>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</si>
  <si>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</si>
  <si>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</si>
  <si>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</si>
  <si>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</si>
  <si>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</si>
  <si>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</si>
  <si>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</si>
  <si>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</si>
  <si>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</si>
  <si>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</si>
  <si>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</si>
  <si>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</si>
  <si>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</si>
  <si>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</si>
  <si>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</si>
  <si>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</si>
  <si>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</si>
  <si>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</si>
  <si>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</si>
  <si>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</si>
  <si>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</si>
  <si>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</si>
  <si>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</si>
  <si>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</si>
  <si>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</si>
  <si>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</si>
  <si>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</si>
  <si>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</si>
  <si>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</si>
  <si>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</si>
  <si>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</si>
  <si>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</si>
  <si>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</si>
  <si>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</si>
  <si>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</si>
  <si>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</si>
  <si>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</si>
  <si>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</si>
  <si>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</si>
  <si>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</si>
  <si>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</si>
  <si>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</si>
  <si>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</si>
  <si>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</si>
  <si>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</si>
  <si>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</si>
  <si>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</si>
  <si>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</si>
  <si>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</si>
  <si>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</si>
  <si>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</si>
  <si>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</si>
  <si>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</si>
  <si>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</si>
  <si>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</si>
  <si>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</si>
  <si>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</si>
  <si>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</si>
  <si>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</si>
  <si>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</si>
  <si>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</si>
  <si>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</si>
  <si>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</si>
  <si>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</si>
  <si>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</si>
  <si>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</si>
  <si>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</si>
  <si>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</si>
  <si>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</si>
  <si>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</si>
  <si>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</si>
  <si>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</si>
  <si>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</si>
  <si>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</si>
  <si>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</si>
  <si>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</si>
  <si>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</si>
  <si>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</si>
  <si>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</si>
  <si>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</si>
  <si>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</si>
  <si>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</si>
  <si>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</si>
  <si>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</si>
  <si>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</si>
  <si>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</si>
  <si>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</si>
  <si>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</si>
  <si>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</si>
  <si>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</si>
  <si>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</si>
  <si>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</si>
  <si>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</si>
  <si>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</si>
  <si>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</si>
  <si>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</si>
  <si>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</si>
  <si>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</si>
  <si>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</si>
  <si>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</si>
  <si>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</si>
  <si>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</si>
  <si>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</si>
  <si>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</si>
  <si>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</si>
  <si>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</si>
  <si>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</si>
  <si>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</si>
  <si>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</si>
  <si>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</si>
  <si>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</si>
  <si>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</si>
  <si>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</si>
  <si>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</si>
  <si>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</si>
  <si>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</si>
  <si>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</si>
  <si>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</si>
  <si>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</si>
  <si>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</si>
  <si>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</si>
  <si>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</si>
  <si>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</si>
  <si>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</si>
  <si>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</si>
  <si>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</si>
  <si>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</si>
  <si>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</si>
  <si>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</si>
  <si>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</si>
  <si>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</si>
  <si>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</si>
  <si>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</si>
  <si>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</si>
  <si>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</si>
  <si>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</si>
  <si>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</si>
  <si>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</si>
  <si>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</si>
  <si>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</si>
  <si>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</si>
  <si>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</si>
  <si>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</si>
  <si>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</si>
  <si>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</si>
  <si>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</si>
  <si>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</si>
  <si>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</si>
  <si>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</si>
  <si>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</si>
  <si>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</si>
  <si>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</si>
  <si>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</si>
  <si>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</si>
  <si>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</si>
  <si>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</si>
  <si>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</si>
  <si>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</si>
  <si>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</si>
  <si>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</si>
  <si>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</si>
  <si>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</si>
  <si>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</si>
  <si>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</si>
  <si>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</si>
  <si>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</si>
  <si>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</si>
  <si>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</si>
  <si>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</si>
  <si>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</si>
  <si>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</si>
  <si>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</si>
  <si>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</si>
  <si>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</si>
  <si>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</si>
  <si>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</si>
  <si>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</si>
  <si>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</si>
  <si>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</si>
  <si>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</si>
  <si>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</si>
  <si>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</si>
  <si>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</si>
  <si>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</si>
  <si>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</si>
  <si>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</si>
  <si>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</si>
  <si>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</si>
  <si>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</si>
  <si>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</si>
  <si>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</si>
  <si>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</si>
  <si>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</si>
  <si>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</si>
  <si>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</si>
  <si>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</si>
  <si>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</si>
  <si>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</si>
  <si>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</si>
  <si>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</si>
  <si>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</si>
  <si>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</si>
  <si>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</si>
  <si>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</si>
  <si>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</si>
  <si>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</si>
  <si>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</si>
  <si>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</si>
  <si>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</si>
  <si>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</si>
  <si>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</si>
  <si>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</si>
  <si>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</si>
  <si>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</si>
  <si>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</si>
  <si>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</si>
  <si>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</si>
  <si>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</si>
  <si>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</si>
  <si>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</si>
  <si>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</si>
  <si>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</si>
  <si>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</si>
  <si>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</si>
  <si>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</si>
  <si>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</si>
  <si>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</si>
  <si>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</si>
  <si>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</si>
  <si>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</si>
  <si>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</si>
  <si>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</si>
  <si>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</si>
  <si>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</si>
  <si>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</si>
  <si>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</si>
  <si>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</si>
  <si>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</si>
  <si>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</si>
  <si>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</si>
  <si>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</si>
  <si>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</si>
  <si>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</si>
  <si>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</si>
  <si>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</si>
  <si>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</si>
  <si>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</si>
  <si>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</si>
  <si>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</si>
  <si>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</si>
  <si>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</si>
  <si>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</si>
  <si>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</si>
  <si>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</si>
  <si>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</si>
  <si>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</si>
  <si>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</si>
  <si>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</si>
  <si>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</si>
  <si>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</si>
  <si>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</si>
  <si>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</si>
  <si>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</si>
  <si>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</si>
  <si>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</si>
  <si>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</si>
  <si>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</si>
  <si>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</si>
  <si>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</si>
  <si>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</si>
  <si>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</si>
  <si>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</si>
  <si>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</si>
  <si>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</si>
  <si>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</si>
  <si>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</si>
  <si>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</si>
  <si>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</si>
  <si>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</si>
  <si>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</si>
  <si>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</si>
  <si>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</si>
  <si>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</si>
  <si>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</si>
  <si>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</si>
  <si>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</si>
  <si>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</si>
  <si>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</si>
  <si>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</si>
  <si>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</si>
  <si>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</si>
  <si>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</si>
  <si>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</si>
  <si>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</si>
  <si>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</si>
  <si>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</si>
  <si>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</si>
  <si>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</si>
  <si>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</si>
  <si>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</si>
  <si>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</si>
  <si>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</si>
  <si>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</si>
  <si>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</si>
  <si>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</si>
  <si>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</si>
  <si>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</si>
  <si>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</si>
  <si>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</si>
  <si>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</si>
  <si>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</si>
  <si>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</si>
  <si>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</si>
  <si>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</si>
  <si>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</si>
  <si>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</si>
  <si>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</si>
  <si>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</si>
  <si>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</si>
  <si>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</si>
  <si>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</si>
  <si>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</si>
  <si>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</si>
  <si>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</si>
  <si>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</si>
  <si>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</si>
  <si>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</si>
  <si>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</si>
  <si>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</si>
  <si>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</si>
  <si>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</si>
  <si>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</si>
  <si>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</si>
  <si>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</si>
  <si>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</si>
  <si>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</si>
  <si>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</si>
  <si>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</si>
  <si>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</si>
  <si>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</si>
  <si>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</si>
  <si>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</si>
  <si>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</si>
  <si>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</si>
  <si>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</si>
  <si>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</si>
  <si>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</si>
  <si>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</si>
  <si>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</si>
  <si>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</si>
  <si>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</si>
  <si>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</si>
  <si>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</si>
  <si>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</si>
  <si>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</si>
  <si>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</si>
  <si>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</si>
  <si>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</si>
  <si>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</si>
  <si>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</si>
  <si>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</si>
  <si>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</si>
  <si>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</si>
  <si>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</si>
  <si>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</si>
  <si>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</si>
  <si>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</si>
  <si>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</si>
  <si>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</si>
  <si>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</si>
  <si>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</si>
  <si>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</si>
  <si>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</si>
  <si>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</si>
  <si>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</si>
  <si>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</si>
  <si>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</si>
  <si>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</si>
  <si>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</si>
  <si>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</si>
  <si>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</si>
  <si>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</si>
  <si>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</si>
  <si>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</si>
  <si>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</si>
  <si>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</si>
  <si>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</si>
  <si>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</si>
  <si>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</si>
  <si>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</si>
  <si>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</si>
  <si>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</si>
  <si>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</si>
  <si>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</si>
  <si>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</si>
  <si>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</si>
  <si>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</si>
  <si>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</si>
  <si>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</si>
  <si>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</si>
  <si>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</si>
  <si>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</si>
  <si>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</si>
  <si>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</si>
  <si>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</si>
  <si>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</si>
  <si>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</si>
  <si>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</si>
  <si>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</si>
  <si>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</si>
  <si>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</si>
  <si>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</si>
  <si>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</si>
  <si>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</si>
  <si>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</si>
  <si>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</si>
  <si>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</si>
  <si>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</si>
  <si>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</si>
  <si>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</si>
  <si>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</si>
  <si>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</si>
  <si>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</si>
  <si>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</si>
  <si>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</si>
  <si>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</si>
  <si>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</si>
  <si>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</si>
  <si>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</si>
  <si>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</si>
  <si>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</si>
  <si>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</si>
  <si>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</si>
  <si>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</si>
  <si>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</si>
  <si>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</si>
  <si>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</si>
  <si>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</si>
  <si>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</si>
  <si>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</si>
  <si>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</si>
  <si>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</si>
  <si>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</si>
  <si>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</si>
  <si>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</si>
  <si>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</si>
  <si>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</si>
  <si>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</si>
  <si>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</si>
  <si>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</si>
  <si>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</si>
  <si>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</si>
  <si>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</si>
  <si>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</si>
  <si>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</si>
  <si>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</si>
  <si>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</si>
  <si>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</si>
  <si>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</si>
  <si>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</si>
  <si>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</si>
  <si>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</si>
  <si>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</si>
  <si>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</si>
  <si>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</si>
  <si>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</si>
  <si>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</si>
  <si>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</si>
  <si>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</si>
  <si>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</si>
  <si>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</si>
  <si>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</si>
  <si>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</si>
  <si>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</si>
  <si>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</si>
  <si>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</si>
  <si>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</si>
  <si>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</si>
  <si>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</si>
  <si>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</si>
  <si>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</si>
  <si>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</si>
  <si>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</si>
  <si>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</si>
  <si>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</si>
  <si>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</si>
  <si>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</si>
  <si>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</si>
  <si>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</si>
  <si>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</si>
  <si>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</si>
  <si>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</si>
  <si>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</si>
  <si>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</si>
  <si>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</si>
  <si>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</si>
  <si>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</si>
  <si>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</si>
  <si>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</si>
  <si>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</si>
  <si>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</si>
  <si>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</si>
  <si>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</si>
  <si>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</si>
  <si>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</si>
  <si>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</si>
  <si>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</si>
  <si>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</si>
  <si>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</si>
  <si>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</si>
  <si>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</si>
  <si>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</si>
  <si>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</si>
  <si>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</si>
  <si>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</si>
  <si>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</si>
  <si>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</si>
  <si>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</si>
  <si>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</si>
  <si>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</si>
  <si>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</si>
  <si>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</si>
  <si>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</si>
  <si>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</si>
  <si>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</si>
  <si>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</si>
  <si>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</si>
  <si>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</si>
  <si>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</si>
  <si>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</si>
  <si>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</si>
  <si>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</si>
  <si>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</si>
  <si>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</si>
  <si>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</si>
  <si>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</si>
  <si>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</si>
  <si>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</si>
  <si>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</si>
  <si>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</si>
  <si>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</si>
  <si>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</si>
  <si>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</si>
  <si>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</si>
  <si>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</si>
  <si>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</si>
  <si>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</si>
  <si>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</si>
  <si>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</si>
  <si>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</si>
  <si>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</si>
  <si>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</si>
  <si>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</si>
  <si>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</si>
  <si>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</si>
  <si>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</si>
  <si>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</si>
  <si>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</si>
  <si>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</si>
  <si>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</si>
  <si>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</si>
  <si>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</si>
  <si>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</si>
  <si>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</si>
  <si>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</si>
  <si>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</si>
  <si>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</si>
  <si>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</si>
  <si>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</si>
  <si>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</si>
  <si>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</si>
  <si>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</si>
  <si>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</si>
  <si>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</si>
  <si>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</si>
  <si>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</si>
  <si>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</si>
  <si>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</si>
  <si>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</si>
  <si>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</si>
  <si>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</si>
  <si>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</si>
  <si>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</si>
  <si>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</si>
  <si>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</si>
  <si>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</si>
  <si>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</si>
  <si>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</si>
  <si>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</si>
  <si>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</si>
  <si>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</si>
  <si>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</si>
  <si>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</si>
  <si>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</si>
  <si>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</si>
  <si>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</si>
  <si>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</si>
  <si>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</si>
  <si>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</si>
  <si>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</si>
  <si>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</si>
  <si>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</si>
  <si>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</si>
  <si>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</si>
  <si>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</si>
  <si>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</si>
  <si>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</si>
  <si>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</si>
  <si>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</si>
  <si>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</si>
  <si>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</si>
  <si>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</si>
  <si>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</si>
  <si>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</si>
  <si>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</si>
  <si>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</si>
  <si>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</si>
  <si>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</si>
  <si>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</si>
  <si>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</si>
  <si>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</si>
  <si>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</si>
  <si>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</si>
  <si>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</si>
  <si>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</si>
  <si>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</si>
  <si>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</si>
  <si>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</si>
  <si>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</si>
  <si>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</si>
  <si>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</si>
  <si>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</si>
  <si>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</si>
  <si>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</si>
  <si>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</si>
  <si>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</si>
  <si>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</si>
  <si>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</si>
  <si>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</si>
  <si>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</si>
  <si>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</si>
  <si>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</si>
  <si>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</si>
  <si>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</si>
  <si>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</si>
  <si>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</si>
  <si>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</si>
  <si>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</si>
  <si>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</si>
  <si>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</si>
  <si>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</si>
  <si>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</si>
  <si>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</si>
  <si>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</si>
  <si>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</si>
  <si>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</si>
  <si>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</si>
  <si>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</si>
  <si>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</si>
  <si>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</si>
  <si>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</si>
  <si>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</si>
  <si>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</si>
  <si>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</si>
  <si>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</si>
  <si>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</si>
  <si>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</si>
  <si>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</si>
  <si>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</si>
  <si>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</si>
  <si>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</si>
  <si>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</si>
  <si>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</si>
  <si>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</si>
  <si>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</si>
  <si>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</si>
  <si>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</si>
  <si>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</si>
  <si>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</si>
  <si>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</si>
  <si>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</si>
  <si>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</si>
  <si>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</si>
  <si>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</si>
  <si>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</si>
  <si>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</si>
  <si>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</si>
  <si>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</si>
  <si>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</si>
  <si>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</si>
  <si>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</si>
  <si>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</si>
  <si>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</si>
  <si>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</si>
  <si>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</si>
  <si>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</si>
  <si>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</si>
  <si>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</si>
  <si>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</si>
  <si>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</si>
  <si>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</si>
  <si>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</si>
  <si>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</si>
  <si>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</si>
  <si>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</si>
  <si>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</si>
  <si>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</si>
  <si>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</si>
  <si>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</si>
  <si>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</si>
  <si>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</si>
  <si>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</si>
  <si>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</si>
  <si>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</si>
  <si>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</si>
  <si>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</si>
  <si>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</si>
  <si>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</si>
  <si>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</si>
  <si>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</si>
  <si>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</si>
  <si>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</si>
  <si>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</si>
  <si>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</si>
  <si>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</si>
  <si>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</si>
  <si>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</si>
  <si>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</si>
  <si>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</si>
  <si>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</si>
  <si>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</si>
  <si>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</si>
  <si>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</si>
  <si>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</si>
  <si>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</si>
  <si>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</si>
  <si>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</si>
  <si>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</si>
  <si>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</si>
  <si>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</si>
  <si>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</si>
  <si>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</si>
  <si>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</si>
  <si>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</si>
  <si>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</si>
  <si>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</si>
  <si>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</si>
  <si>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</si>
  <si>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</si>
  <si>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</si>
  <si>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</si>
  <si>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</si>
  <si>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</si>
  <si>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</si>
  <si>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</si>
  <si>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</si>
  <si>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</si>
  <si>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</si>
  <si>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</si>
  <si>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</si>
  <si>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</si>
  <si>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</si>
  <si>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</si>
  <si>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</si>
  <si>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</si>
  <si>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</si>
  <si>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</si>
  <si>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</si>
  <si>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</si>
  <si>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</si>
  <si>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</si>
  <si>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</si>
  <si>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</si>
  <si>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</si>
  <si>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</si>
  <si>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</si>
  <si>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</si>
  <si>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</si>
  <si>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</si>
  <si>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</si>
  <si>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</si>
  <si>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</si>
  <si>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</si>
  <si>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</si>
  <si>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</si>
  <si>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</si>
  <si>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</si>
  <si>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</si>
  <si>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</si>
  <si>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</si>
  <si>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</si>
  <si>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</si>
  <si>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</si>
  <si>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</si>
  <si>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</si>
  <si>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</si>
  <si>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</si>
  <si>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</si>
  <si>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</si>
  <si>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</si>
  <si>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</si>
  <si>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</si>
  <si>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</si>
  <si>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</si>
  <si>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</si>
  <si>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</si>
  <si>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</si>
  <si>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</si>
  <si>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</si>
  <si>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</si>
  <si>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</si>
  <si>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</si>
  <si>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</si>
  <si>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</si>
  <si>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</si>
  <si>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</si>
  <si>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</si>
  <si>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</si>
  <si>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</si>
  <si>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</si>
  <si>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</si>
  <si>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</si>
  <si>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</si>
  <si>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</si>
  <si>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</si>
  <si>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</si>
  <si>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</si>
  <si>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</si>
  <si>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</si>
  <si>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</si>
  <si>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</si>
  <si>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</si>
  <si>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</si>
  <si>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</si>
  <si>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</si>
  <si>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</si>
  <si>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</si>
  <si>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</si>
  <si>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</si>
  <si>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</si>
  <si>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</si>
  <si>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</si>
  <si>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</si>
  <si>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</si>
  <si>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</si>
  <si>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</si>
  <si>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</si>
  <si>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</si>
  <si>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</si>
  <si>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</si>
  <si>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</si>
  <si>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</si>
  <si>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</si>
  <si>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</si>
  <si>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</si>
  <si>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</si>
  <si>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</si>
  <si>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</si>
  <si>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</si>
  <si>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</si>
  <si>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</si>
  <si>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</si>
  <si>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</si>
  <si>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</si>
  <si>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</si>
  <si>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</si>
  <si>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</si>
  <si>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</si>
  <si>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</si>
  <si>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</si>
  <si>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</si>
  <si>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</si>
  <si>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</si>
  <si>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</si>
  <si>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</si>
  <si>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</si>
  <si>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</si>
  <si>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</si>
  <si>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</si>
  <si>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</si>
  <si>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</si>
  <si>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</si>
  <si>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</si>
  <si>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</si>
  <si>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</si>
  <si>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</si>
  <si>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</si>
  <si>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</si>
  <si>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</si>
  <si>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</si>
  <si>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</si>
  <si>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</si>
  <si>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</si>
  <si>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</si>
  <si>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</si>
  <si>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</si>
  <si>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</si>
  <si>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</si>
  <si>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</si>
  <si>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</si>
  <si>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</si>
  <si>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</si>
  <si>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</si>
  <si>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</si>
  <si>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</si>
  <si>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</si>
  <si>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</si>
  <si>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</si>
  <si>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</si>
  <si>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</si>
  <si>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</si>
  <si>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</si>
  <si>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</si>
  <si>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</si>
  <si>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</si>
  <si>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</si>
  <si>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</si>
  <si>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</si>
  <si>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</si>
  <si>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</si>
  <si>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</si>
  <si>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</si>
  <si>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</si>
  <si>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</si>
  <si>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</si>
  <si>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</si>
  <si>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</si>
  <si>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</si>
  <si>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</si>
  <si>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</si>
  <si>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</si>
  <si>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</si>
  <si>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</si>
  <si>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</si>
  <si>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</si>
  <si>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</si>
  <si>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</si>
  <si>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</si>
  <si>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</si>
  <si>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</si>
  <si>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</si>
  <si>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</si>
  <si>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</si>
  <si>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</si>
  <si>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</si>
  <si>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</si>
  <si>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</si>
  <si>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</si>
  <si>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</si>
  <si>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</si>
  <si>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</si>
  <si>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</si>
  <si>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</si>
  <si>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</si>
  <si>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</si>
  <si>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</si>
  <si>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</si>
  <si>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</si>
  <si>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</si>
  <si>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</si>
  <si>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</si>
  <si>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</si>
  <si>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</si>
  <si>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</si>
  <si>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</si>
  <si>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</si>
  <si>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</si>
  <si>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</si>
  <si>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</si>
  <si>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</si>
  <si>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</si>
  <si>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</si>
  <si>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</si>
  <si>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</si>
  <si>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</si>
  <si>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</si>
  <si>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</si>
  <si>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</si>
  <si>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</si>
  <si>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</si>
  <si>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</si>
  <si>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</si>
  <si>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</si>
  <si>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</si>
  <si>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</si>
  <si>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</si>
  <si>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</si>
  <si>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</si>
  <si>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</si>
  <si>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</si>
  <si>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</si>
  <si>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</si>
  <si>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</si>
  <si>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</si>
  <si>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</si>
  <si>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</si>
  <si>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</si>
  <si>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</si>
  <si>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</si>
  <si>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</si>
  <si>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</si>
  <si>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</si>
  <si>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</si>
  <si>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</si>
  <si>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</si>
  <si>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</si>
  <si>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</si>
  <si>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</si>
  <si>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</si>
  <si>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</si>
  <si>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</si>
  <si>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</si>
  <si>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</si>
  <si>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</si>
  <si>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</si>
  <si>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</si>
  <si>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</si>
  <si>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</si>
  <si>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</si>
  <si>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</si>
  <si>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</si>
  <si>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</si>
  <si>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</si>
  <si>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</si>
  <si>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</si>
  <si>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</si>
  <si>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</si>
  <si>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</si>
  <si>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</si>
  <si>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</si>
  <si>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</si>
  <si>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</si>
  <si>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</si>
  <si>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</si>
  <si>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</si>
  <si>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</si>
  <si>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</si>
  <si>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</si>
  <si>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</si>
  <si>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</si>
  <si>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</si>
  <si>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</si>
  <si>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</si>
  <si>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</si>
  <si>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</si>
  <si>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</si>
  <si>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</si>
  <si>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</si>
  <si>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</si>
  <si>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</si>
  <si>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</si>
  <si>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</si>
  <si>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</si>
  <si>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</si>
  <si>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</si>
  <si>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</si>
  <si>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</si>
  <si>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</si>
  <si>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</si>
  <si>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</si>
  <si>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</si>
  <si>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</si>
  <si>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</si>
  <si>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</si>
  <si>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</si>
  <si>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</si>
  <si>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</si>
  <si>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</si>
  <si>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</si>
  <si>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</si>
  <si>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</si>
  <si>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</si>
  <si>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</si>
  <si>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</si>
  <si>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</si>
  <si>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</si>
  <si>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</si>
  <si>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</si>
  <si>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</si>
  <si>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</si>
  <si>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</si>
  <si>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</si>
  <si>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</si>
  <si>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</si>
  <si>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</si>
  <si>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</si>
  <si>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</si>
  <si>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</si>
  <si>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</si>
  <si>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</si>
  <si>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</si>
  <si>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</si>
  <si>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</si>
  <si>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</si>
  <si>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</si>
  <si>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</si>
  <si>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</si>
  <si>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</si>
  <si>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</si>
  <si>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</si>
  <si>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</si>
  <si>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</si>
  <si>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</si>
  <si>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</si>
  <si>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</si>
  <si>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</si>
  <si>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</si>
  <si>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</si>
  <si>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</si>
  <si>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</si>
  <si>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</si>
  <si>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</si>
  <si>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</si>
  <si>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</si>
  <si>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</si>
  <si>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</si>
  <si>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</si>
  <si>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</si>
  <si>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</si>
  <si>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</si>
  <si>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</si>
  <si>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</si>
  <si>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</si>
  <si>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</si>
  <si>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</si>
  <si>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</si>
  <si>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</si>
  <si>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</si>
  <si>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</si>
  <si>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</si>
  <si>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</si>
  <si>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</si>
  <si>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</si>
  <si>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</si>
  <si>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</si>
  <si>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</si>
  <si>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</si>
  <si>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</si>
  <si>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</si>
  <si>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</si>
  <si>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</si>
  <si>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</si>
  <si>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</si>
  <si>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</si>
  <si>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</si>
  <si>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</si>
  <si>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</si>
  <si>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</si>
  <si>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</si>
  <si>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</si>
  <si>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</si>
  <si>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</si>
  <si>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</si>
  <si>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</si>
  <si>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</si>
  <si>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</si>
  <si>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</si>
  <si>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</si>
  <si>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</si>
  <si>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</si>
  <si>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</si>
  <si>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</si>
  <si>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</si>
  <si>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</si>
  <si>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</si>
  <si>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</si>
  <si>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</si>
  <si>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</si>
  <si>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</si>
  <si>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</si>
  <si>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</si>
  <si>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</si>
  <si>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</si>
  <si>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</si>
  <si>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</si>
  <si>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</si>
  <si>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</si>
  <si>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</si>
  <si>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</si>
  <si>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</si>
  <si>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</si>
  <si>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</si>
  <si>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</si>
  <si>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</si>
  <si>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</si>
  <si>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</si>
  <si>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</si>
  <si>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</si>
  <si>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</si>
  <si>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</si>
  <si>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</si>
  <si>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</si>
  <si>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</si>
  <si>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</si>
  <si>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</si>
  <si>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</si>
  <si>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</si>
  <si>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</si>
  <si>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</si>
  <si>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</si>
  <si>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</si>
  <si>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</si>
  <si>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</si>
  <si>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</si>
  <si>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</si>
  <si>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</si>
  <si>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</si>
  <si>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</si>
  <si>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</si>
  <si>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</si>
  <si>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</si>
  <si>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</si>
  <si>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</si>
  <si>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</si>
  <si>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</si>
  <si>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</si>
  <si>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</si>
  <si>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</si>
  <si>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</si>
  <si>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</si>
  <si>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</si>
  <si>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</si>
  <si>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</si>
  <si>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</si>
  <si>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</si>
  <si>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</si>
  <si>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</si>
  <si>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</si>
  <si>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</si>
  <si>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</si>
  <si>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</si>
  <si>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</si>
  <si>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</si>
  <si>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</si>
  <si>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</si>
  <si>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</si>
  <si>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</si>
  <si>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</si>
  <si>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</si>
  <si>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</si>
  <si>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</si>
  <si>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</si>
  <si>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</si>
  <si>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</si>
  <si>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</si>
  <si>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</si>
  <si>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</si>
  <si>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</si>
  <si>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</si>
  <si>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</si>
  <si>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</si>
  <si>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</si>
  <si>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</si>
  <si>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</si>
  <si>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</si>
  <si>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</si>
  <si>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</si>
  <si>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</si>
  <si>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</si>
  <si>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</si>
  <si>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</si>
  <si>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</si>
  <si>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</si>
  <si>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</si>
  <si>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</si>
  <si>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</si>
  <si>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</si>
  <si>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</si>
  <si>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</si>
  <si>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</si>
  <si>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</si>
  <si>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</si>
  <si>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</si>
  <si>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</si>
  <si>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</si>
  <si>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</si>
  <si>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</si>
  <si>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</si>
  <si>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</si>
  <si>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</si>
  <si>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</si>
  <si>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</si>
  <si>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</si>
  <si>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</si>
  <si>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</si>
  <si>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</si>
  <si>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</si>
  <si>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</si>
  <si>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</si>
  <si>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</si>
  <si>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</si>
  <si>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</si>
  <si>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</si>
  <si>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</si>
  <si>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</si>
  <si>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</si>
  <si>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</si>
  <si>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</si>
  <si>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</si>
  <si>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</si>
  <si>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</si>
  <si>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</si>
  <si>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</si>
  <si>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</si>
  <si>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</si>
  <si>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</si>
  <si>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</si>
  <si>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</si>
  <si>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</si>
  <si>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</si>
  <si>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</si>
  <si>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</si>
  <si>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</si>
  <si>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</si>
  <si>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</si>
  <si>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</si>
  <si>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</si>
  <si>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</si>
  <si>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</si>
  <si>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</si>
  <si>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</si>
  <si>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</si>
  <si>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</si>
  <si>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</si>
  <si>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</si>
  <si>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</si>
  <si>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</si>
  <si>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</si>
  <si>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</si>
  <si>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</si>
  <si>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</si>
  <si>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</si>
  <si>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</si>
  <si>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</si>
  <si>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</si>
  <si>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</si>
  <si>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</si>
  <si>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</si>
  <si>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</si>
  <si>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</si>
  <si>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</si>
  <si>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</si>
  <si>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</si>
  <si>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</si>
  <si>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</si>
  <si>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</si>
  <si>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</si>
  <si>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</si>
  <si>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</si>
  <si>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</si>
  <si>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</si>
  <si>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</si>
  <si>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</si>
  <si>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</si>
  <si>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</si>
  <si>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</si>
  <si>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</si>
  <si>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</si>
  <si>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</si>
  <si>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</si>
  <si>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</si>
  <si>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</si>
  <si>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</si>
  <si>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</si>
  <si>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</si>
  <si>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</si>
  <si>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</si>
  <si>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</si>
  <si>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</si>
  <si>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</si>
  <si>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</si>
  <si>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</si>
  <si>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</si>
  <si>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</si>
  <si>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</si>
  <si>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</si>
  <si>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</si>
  <si>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</si>
  <si>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</si>
  <si>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</si>
  <si>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</si>
  <si>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</si>
  <si>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</si>
  <si>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</si>
  <si>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</si>
  <si>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</si>
  <si>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</si>
  <si>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</si>
  <si>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</si>
  <si>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</si>
  <si>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</si>
  <si>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</si>
  <si>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</si>
  <si>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</si>
  <si>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</si>
  <si>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</si>
  <si>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</si>
  <si>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</si>
  <si>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</si>
  <si>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</si>
  <si>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</si>
  <si>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</si>
  <si>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</si>
  <si>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</si>
  <si>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</si>
  <si>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</si>
  <si>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</si>
  <si>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</si>
  <si>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</si>
  <si>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</si>
  <si>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</si>
  <si>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</si>
  <si>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</si>
  <si>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</si>
  <si>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</si>
  <si>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</si>
  <si>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</si>
  <si>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</si>
  <si>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</si>
  <si>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</si>
  <si>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</si>
  <si>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</si>
  <si>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</si>
  <si>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</si>
  <si>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</si>
  <si>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</si>
  <si>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</si>
  <si>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</si>
  <si>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</si>
  <si>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</si>
  <si>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</si>
  <si>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</si>
  <si>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</si>
  <si>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</si>
  <si>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</si>
  <si>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</si>
  <si>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</si>
  <si>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</si>
  <si>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</si>
  <si>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</si>
  <si>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</si>
  <si>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</si>
  <si>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</si>
  <si>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</si>
  <si>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</si>
  <si>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</si>
  <si>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</si>
  <si>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</si>
  <si>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</si>
  <si>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</si>
  <si>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</si>
  <si>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</si>
  <si>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</si>
  <si>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</si>
  <si>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</si>
  <si>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</si>
  <si>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</si>
  <si>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</si>
  <si>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</si>
  <si>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</si>
  <si>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</si>
  <si>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</si>
  <si>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</si>
  <si>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</si>
  <si>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</si>
  <si>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</si>
  <si>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</si>
  <si>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</si>
  <si>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</si>
  <si>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</si>
  <si>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</si>
  <si>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</si>
  <si>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</si>
  <si>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</si>
  <si>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</si>
  <si>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</si>
  <si>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</si>
  <si>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</si>
  <si>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</si>
  <si>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</si>
  <si>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</si>
  <si>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</si>
  <si>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</si>
  <si>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</si>
  <si>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</si>
  <si>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</si>
  <si>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</si>
  <si>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</si>
  <si>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</si>
  <si>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</si>
  <si>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</si>
  <si>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</si>
  <si>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</si>
  <si>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</si>
  <si>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</si>
  <si>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</si>
  <si>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</si>
  <si>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</si>
  <si>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</si>
  <si>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</si>
  <si>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</si>
  <si>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</si>
  <si>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</si>
  <si>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</si>
  <si>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</si>
  <si>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</si>
  <si>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</si>
  <si>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</si>
  <si>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</si>
  <si>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</si>
  <si>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</si>
  <si>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</si>
  <si>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</si>
  <si>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</si>
  <si>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</si>
  <si>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</si>
  <si>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</si>
  <si>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</si>
  <si>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</si>
  <si>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</si>
  <si>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</si>
  <si>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</si>
  <si>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</si>
  <si>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</si>
  <si>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</si>
  <si>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</si>
  <si>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</si>
  <si>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</si>
  <si>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</si>
  <si>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</si>
  <si>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</si>
  <si>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</si>
  <si>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</si>
  <si>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</si>
  <si>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</si>
  <si>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</si>
  <si>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</si>
  <si>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</si>
  <si>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</si>
  <si>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</si>
  <si>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</si>
  <si>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</si>
  <si>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</si>
  <si>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</si>
  <si>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</si>
  <si>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</si>
  <si>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</si>
  <si>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</si>
  <si>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</si>
  <si>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</si>
  <si>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</si>
  <si>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</si>
  <si>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</si>
  <si>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</si>
  <si>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</si>
  <si>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</si>
  <si>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</si>
  <si>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</si>
  <si>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</si>
  <si>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</si>
  <si>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</si>
  <si>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</si>
  <si>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</si>
  <si>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</si>
  <si>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</si>
  <si>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</si>
  <si>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</si>
  <si>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</si>
  <si>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</si>
  <si>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</si>
  <si>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</si>
  <si>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</si>
  <si>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</si>
  <si>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</si>
  <si>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</si>
  <si>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</si>
  <si>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</si>
  <si>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</si>
  <si>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</si>
  <si>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</si>
  <si>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</si>
  <si>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</si>
  <si>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</si>
  <si>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</si>
  <si>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</si>
  <si>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</si>
  <si>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</si>
  <si>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</si>
  <si>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</si>
  <si>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</si>
  <si>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</si>
  <si>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</si>
  <si>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</si>
  <si>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</si>
  <si>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</si>
  <si>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</si>
  <si>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</si>
  <si>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</si>
  <si>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</si>
  <si>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</si>
  <si>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</si>
  <si>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</si>
  <si>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</si>
  <si>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</si>
  <si>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</si>
  <si>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</si>
  <si>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</si>
  <si>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</si>
  <si>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</si>
  <si>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</si>
  <si>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</si>
  <si>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</si>
  <si>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</si>
  <si>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</si>
  <si>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</si>
  <si>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</si>
  <si>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</si>
  <si>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</si>
  <si>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</si>
  <si>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</si>
  <si>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</si>
  <si>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</si>
  <si>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</si>
  <si>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</si>
  <si>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</si>
  <si>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</si>
  <si>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</si>
  <si>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</si>
  <si>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</si>
  <si>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</si>
  <si>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</si>
  <si>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</si>
  <si>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</si>
  <si>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</si>
  <si>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</si>
  <si>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</si>
  <si>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</si>
  <si>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</si>
  <si>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</si>
  <si>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</si>
  <si>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</si>
  <si>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</si>
  <si>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</si>
  <si>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</si>
  <si>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</si>
  <si>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</si>
  <si>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</si>
  <si>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</si>
  <si>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</si>
  <si>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</si>
  <si>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</si>
  <si>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</si>
  <si>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</si>
  <si>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</si>
  <si>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</si>
  <si>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</si>
  <si>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</si>
  <si>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</si>
  <si>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</si>
  <si>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</si>
  <si>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</si>
  <si>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</si>
  <si>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</si>
  <si>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</si>
  <si>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</si>
  <si>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</si>
  <si>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</si>
  <si>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</si>
  <si>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</si>
  <si>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</si>
  <si>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</si>
  <si>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</si>
  <si>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</si>
  <si>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</si>
  <si>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</si>
  <si>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</si>
  <si>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</si>
  <si>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</si>
  <si>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</si>
  <si>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</si>
  <si>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</si>
  <si>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</si>
  <si>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</si>
  <si>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</si>
  <si>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</si>
  <si>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</si>
  <si>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</si>
  <si>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</si>
  <si>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</si>
  <si>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</si>
  <si>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</si>
  <si>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</si>
  <si>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</si>
  <si>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</si>
  <si>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</si>
  <si>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</si>
  <si>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</si>
  <si>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</si>
  <si>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</si>
  <si>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</si>
  <si>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</si>
  <si>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</si>
  <si>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</si>
  <si>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</si>
  <si>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</si>
  <si>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</si>
  <si>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</si>
  <si>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</si>
  <si>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</si>
  <si>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</si>
  <si>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</si>
  <si>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</si>
  <si>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</si>
  <si>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</si>
  <si>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</si>
  <si>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</si>
  <si>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</si>
  <si>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</si>
  <si>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</si>
  <si>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</si>
  <si>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</si>
  <si>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</si>
  <si>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</si>
  <si>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</si>
  <si>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</si>
  <si>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</si>
  <si>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</si>
  <si>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</si>
  <si>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</si>
  <si>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</si>
  <si>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</si>
  <si>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</si>
  <si>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</si>
  <si>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</si>
  <si>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</si>
  <si>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</si>
  <si>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</si>
  <si>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</si>
  <si>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</si>
  <si>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</si>
  <si>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</si>
  <si>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</si>
  <si>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</si>
  <si>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</si>
  <si>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</si>
  <si>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</si>
  <si>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</si>
  <si>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</si>
  <si>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</si>
  <si>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</si>
  <si>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</si>
  <si>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</si>
  <si>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</si>
  <si>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</si>
  <si>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</si>
  <si>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</si>
  <si>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</si>
  <si>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</si>
  <si>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</si>
  <si>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</si>
  <si>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</si>
  <si>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</si>
  <si>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</si>
  <si>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</si>
  <si>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</si>
  <si>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</si>
  <si>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</si>
  <si>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</si>
  <si>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</si>
  <si>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</si>
  <si>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</si>
  <si>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</si>
  <si>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</si>
  <si>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</si>
  <si>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</si>
  <si>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</si>
  <si>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</si>
  <si>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</si>
  <si>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</si>
  <si>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</si>
  <si>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</si>
  <si>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</si>
  <si>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</si>
  <si>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</si>
  <si>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</si>
  <si>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</si>
  <si>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</si>
  <si>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</si>
  <si>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</si>
  <si>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</si>
  <si>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</si>
  <si>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</si>
  <si>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</si>
  <si>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</si>
  <si>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</si>
  <si>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</si>
  <si>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</si>
  <si>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</si>
  <si>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</si>
  <si>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</si>
  <si>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</si>
  <si>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</si>
  <si>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</si>
  <si>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</si>
  <si>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</si>
  <si>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</si>
  <si>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</si>
  <si>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</si>
  <si>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</si>
  <si>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</si>
  <si>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</si>
  <si>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</si>
  <si>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</si>
  <si>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</si>
  <si>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</si>
  <si>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</si>
  <si>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</si>
  <si>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</si>
  <si>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</si>
  <si>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</si>
  <si>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</si>
  <si>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</si>
  <si>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</si>
  <si>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</si>
  <si>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</si>
  <si>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</si>
  <si>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</si>
  <si>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</si>
  <si>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</si>
  <si>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</si>
  <si>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</si>
  <si>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</si>
  <si>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</si>
  <si>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</si>
  <si>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</si>
  <si>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</si>
  <si>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</si>
  <si>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</si>
  <si>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</si>
  <si>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</si>
  <si>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</si>
  <si>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</si>
  <si>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</si>
  <si>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</si>
  <si>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</si>
  <si>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</si>
  <si>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</si>
  <si>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</si>
  <si>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</si>
  <si>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</si>
  <si>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</si>
  <si>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</si>
  <si>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</si>
  <si>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</si>
  <si>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</si>
  <si>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</si>
  <si>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</si>
  <si>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</si>
  <si>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</si>
  <si>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</si>
  <si>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</si>
  <si>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</si>
  <si>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</si>
  <si>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</si>
  <si>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</si>
  <si>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</si>
  <si>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</si>
  <si>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</si>
  <si>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</si>
  <si>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</si>
  <si>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</si>
  <si>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</si>
  <si>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</si>
  <si>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</si>
  <si>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</si>
  <si>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</si>
  <si>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</si>
  <si>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</si>
  <si>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</si>
  <si>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</si>
  <si>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</si>
  <si>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</si>
  <si>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</si>
  <si>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</si>
  <si>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</si>
  <si>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</si>
  <si>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</si>
  <si>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</si>
  <si>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</si>
  <si>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</si>
  <si>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</si>
  <si>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</si>
  <si>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</si>
  <si>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</si>
  <si>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</si>
  <si>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</si>
  <si>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</si>
  <si>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</si>
  <si>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</si>
  <si>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</si>
  <si>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</si>
  <si>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</si>
  <si>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</si>
  <si>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</si>
  <si>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</si>
  <si>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</si>
  <si>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</si>
  <si>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</si>
  <si>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</si>
  <si>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</si>
  <si>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</si>
  <si>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</si>
  <si>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</si>
  <si>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</si>
  <si>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</si>
  <si>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</si>
  <si>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</si>
  <si>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</si>
  <si>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</si>
  <si>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</si>
  <si>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</si>
  <si>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</si>
  <si>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</si>
  <si>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</si>
  <si>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</si>
  <si>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</si>
  <si>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</si>
  <si>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</si>
  <si>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</si>
  <si>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</si>
  <si>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</si>
  <si>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</si>
  <si>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</si>
  <si>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</si>
  <si>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</si>
  <si>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</si>
  <si>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</si>
  <si>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</si>
  <si>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</si>
  <si>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</si>
  <si>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</si>
  <si>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</si>
  <si>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</si>
  <si>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</si>
  <si>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</si>
  <si>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</si>
  <si>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</si>
  <si>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</si>
  <si>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</si>
  <si>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</si>
  <si>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</si>
  <si>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</si>
  <si>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</si>
  <si>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</si>
  <si>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</si>
  <si>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</si>
  <si>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</si>
  <si>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</si>
  <si>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</si>
  <si>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</si>
  <si>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</si>
  <si>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</si>
  <si>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</si>
  <si>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</si>
  <si>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</si>
  <si>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</si>
  <si>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</si>
  <si>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</si>
  <si>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</si>
  <si>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</si>
  <si>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</si>
  <si>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</si>
  <si>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</si>
  <si>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</si>
  <si>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</si>
  <si>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</si>
  <si>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</si>
  <si>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</si>
  <si>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</si>
  <si>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</si>
  <si>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</si>
  <si>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</si>
  <si>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</si>
  <si>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</si>
  <si>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</si>
  <si>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</si>
  <si>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</si>
  <si>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</si>
  <si>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</si>
  <si>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</si>
  <si>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</si>
  <si>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</si>
  <si>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</si>
  <si>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</si>
  <si>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</si>
  <si>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</si>
  <si>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</si>
  <si>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</si>
  <si>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</si>
  <si>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</si>
  <si>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</si>
  <si>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</si>
  <si>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</si>
  <si>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</si>
  <si>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</si>
  <si>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</si>
  <si>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</si>
  <si>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</si>
  <si>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</si>
  <si>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</si>
  <si>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</si>
  <si>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</si>
  <si>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</si>
  <si>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</si>
  <si>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</si>
  <si>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</si>
  <si>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</si>
  <si>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</si>
  <si>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</si>
  <si>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</si>
  <si>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</si>
  <si>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</si>
  <si>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</si>
  <si>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</si>
  <si>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</si>
  <si>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</si>
  <si>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</si>
  <si>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</si>
  <si>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</si>
  <si>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</si>
  <si>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</si>
  <si>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</si>
  <si>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</si>
  <si>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</si>
  <si>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</si>
  <si>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</si>
  <si>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</si>
  <si>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</si>
  <si>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</si>
  <si>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</si>
  <si>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</si>
  <si>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</si>
  <si>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</si>
  <si>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</si>
  <si>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</si>
  <si>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</si>
  <si>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</si>
  <si>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</si>
  <si>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</si>
  <si>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</si>
  <si>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</si>
  <si>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</si>
  <si>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</si>
  <si>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</si>
  <si>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</si>
  <si>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</si>
  <si>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</si>
  <si>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</si>
  <si>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</si>
  <si>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</si>
  <si>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</si>
  <si>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</si>
  <si>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</si>
  <si>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</si>
  <si>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</si>
  <si>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</si>
  <si>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</si>
  <si>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</si>
  <si>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</si>
  <si>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</si>
  <si>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</si>
  <si>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</si>
  <si>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</si>
  <si>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</si>
  <si>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</si>
  <si>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</si>
  <si>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</si>
  <si>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</si>
  <si>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</si>
  <si>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</si>
  <si>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</si>
  <si>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</si>
  <si>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</si>
  <si>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</si>
  <si>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</si>
  <si>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</si>
  <si>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</si>
  <si>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</si>
  <si>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</si>
  <si>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</si>
  <si>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</si>
  <si>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</si>
  <si>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</si>
  <si>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</si>
  <si>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</si>
  <si>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</si>
  <si>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</si>
  <si>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</si>
  <si>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</si>
  <si>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</si>
  <si>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</si>
  <si>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</si>
  <si>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</si>
  <si>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</si>
  <si>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</si>
  <si>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</si>
  <si>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</si>
  <si>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</si>
  <si>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</si>
  <si>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</si>
  <si>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</si>
  <si>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</si>
  <si>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</si>
  <si>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</si>
  <si>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</si>
  <si>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</si>
  <si>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</si>
  <si>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</si>
  <si>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</si>
  <si>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</si>
  <si>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</si>
  <si>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</si>
  <si>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</si>
  <si>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</si>
  <si>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</si>
  <si>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</si>
  <si>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</si>
  <si>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</si>
  <si>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</si>
  <si>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</si>
  <si>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</si>
  <si>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</si>
  <si>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</si>
  <si>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</si>
  <si>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</si>
  <si>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</si>
  <si>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</si>
  <si>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</si>
  <si>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</si>
  <si>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</si>
  <si>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</si>
  <si>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</si>
  <si>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</si>
  <si>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</si>
  <si>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</si>
  <si>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</si>
  <si>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</si>
  <si>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</si>
  <si>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</si>
  <si>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</si>
  <si>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</si>
  <si>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</si>
  <si>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</si>
  <si>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</si>
  <si>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</si>
  <si>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</si>
  <si>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</si>
  <si>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</si>
  <si>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</si>
  <si>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</si>
  <si>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</si>
  <si>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</si>
  <si>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</si>
  <si>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</si>
  <si>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</si>
  <si>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</si>
  <si>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</si>
  <si>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</si>
  <si>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</si>
  <si>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</si>
  <si>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</si>
  <si>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</si>
  <si>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</si>
  <si>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</si>
  <si>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</si>
  <si>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</si>
  <si>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</si>
  <si>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</si>
  <si>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</si>
  <si>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</si>
  <si>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</si>
  <si>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</si>
  <si>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</si>
  <si>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</si>
  <si>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</si>
  <si>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</si>
  <si>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</si>
  <si>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</si>
  <si>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</si>
  <si>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</si>
  <si>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</si>
  <si>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</si>
  <si>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</si>
  <si>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</si>
  <si>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</si>
  <si>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</si>
  <si>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</si>
  <si>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</si>
  <si>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</si>
  <si>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</si>
  <si>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</si>
  <si>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</si>
  <si>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</si>
  <si>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</si>
  <si>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</si>
  <si>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</si>
  <si>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</si>
  <si>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</si>
  <si>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</si>
  <si>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</si>
  <si>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</si>
  <si>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</si>
  <si>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</si>
  <si>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</si>
  <si>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</si>
  <si>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</si>
  <si>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</si>
  <si>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</si>
  <si>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</si>
  <si>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</si>
  <si>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</si>
  <si>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</si>
  <si>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</si>
  <si>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</si>
  <si>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</si>
  <si>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</si>
  <si>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</si>
  <si>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</si>
  <si>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</si>
  <si>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</si>
  <si>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</si>
  <si>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</si>
  <si>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</si>
  <si>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</si>
  <si>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</si>
  <si>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</si>
  <si>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</si>
  <si>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</si>
  <si>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</si>
  <si>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</si>
  <si>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</si>
  <si>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</si>
  <si>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</si>
  <si>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</si>
  <si>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</si>
  <si>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</si>
  <si>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</si>
  <si>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</si>
  <si>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</si>
  <si>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</si>
  <si>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</si>
  <si>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</si>
  <si>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</si>
  <si>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</si>
  <si>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</si>
  <si>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</si>
  <si>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</si>
  <si>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</si>
  <si>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</si>
  <si>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</si>
  <si>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</si>
  <si>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</si>
  <si>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</si>
  <si>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</si>
  <si>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</si>
  <si>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</si>
  <si>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</si>
  <si>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</si>
  <si>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</si>
  <si>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</si>
  <si>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</si>
  <si>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</si>
  <si>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</si>
  <si>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</si>
  <si>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</si>
  <si>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</si>
  <si>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</si>
  <si>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</si>
  <si>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</si>
  <si>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</si>
  <si>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</si>
  <si>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</si>
  <si>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</si>
  <si>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</si>
  <si>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</si>
  <si>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</si>
  <si>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</si>
  <si>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</si>
  <si>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</si>
  <si>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</si>
  <si>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</si>
  <si>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</si>
  <si>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</si>
  <si>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</si>
  <si>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</si>
  <si>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</si>
  <si>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</si>
  <si>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</si>
  <si>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</si>
  <si>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</si>
  <si>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</si>
  <si>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</si>
  <si>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</si>
  <si>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</si>
  <si>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</si>
  <si>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</si>
  <si>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</si>
  <si>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</si>
  <si>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</si>
  <si>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</si>
  <si>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</si>
  <si>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</si>
  <si>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</si>
  <si>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</si>
  <si>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</si>
  <si>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</si>
  <si>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</si>
  <si>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</si>
  <si>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</si>
  <si>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</si>
  <si>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</si>
  <si>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</si>
  <si>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</si>
  <si>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</si>
  <si>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</si>
  <si>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</si>
  <si>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</si>
  <si>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</si>
  <si>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</si>
  <si>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</si>
  <si>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</si>
  <si>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</si>
  <si>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</si>
  <si>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</si>
  <si>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</si>
  <si>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</si>
  <si>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</si>
  <si>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</si>
  <si>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</si>
  <si>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</si>
  <si>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</si>
  <si>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</si>
  <si>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</si>
  <si>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</si>
  <si>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</si>
  <si>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</si>
  <si>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</si>
  <si>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</si>
  <si>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</si>
  <si>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</si>
  <si>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</si>
  <si>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</si>
  <si>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</si>
  <si>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</si>
  <si>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</si>
  <si>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</si>
  <si>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</si>
  <si>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</si>
  <si>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</si>
  <si>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</si>
  <si>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</si>
  <si>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</si>
  <si>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</si>
  <si>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</si>
  <si>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</si>
  <si>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</si>
  <si>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</si>
  <si>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</si>
  <si>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</si>
  <si>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</si>
  <si>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</si>
  <si>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</si>
  <si>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</si>
  <si>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</si>
  <si>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</si>
  <si>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</si>
  <si>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</si>
  <si>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</si>
  <si>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</si>
  <si>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</si>
  <si>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</si>
  <si>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</si>
  <si>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</si>
  <si>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</si>
  <si>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</si>
  <si>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</si>
  <si>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</si>
  <si>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</si>
  <si>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</si>
  <si>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</si>
  <si>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</si>
  <si>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</si>
  <si>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</si>
  <si>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</si>
  <si>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</si>
  <si>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</si>
  <si>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</si>
  <si>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</si>
  <si>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</si>
  <si>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</si>
  <si>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</si>
  <si>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</si>
  <si>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</si>
  <si>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</si>
  <si>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</si>
  <si>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</si>
  <si>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</si>
  <si>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</si>
  <si>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</si>
  <si>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</si>
  <si>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</si>
  <si>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</si>
  <si>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</si>
  <si>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</si>
  <si>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</si>
  <si>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</si>
  <si>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</si>
  <si>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</si>
  <si>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</si>
  <si>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</si>
  <si>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</si>
  <si>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</si>
  <si>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</si>
  <si>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</si>
  <si>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</si>
  <si>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</si>
  <si>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</si>
  <si>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</si>
  <si>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</si>
  <si>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</si>
  <si>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</si>
  <si>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</si>
  <si>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</si>
  <si>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</si>
  <si>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</si>
  <si>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</si>
  <si>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</si>
  <si>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</si>
  <si>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</si>
  <si>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</si>
  <si>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</si>
  <si>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</si>
  <si>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</si>
  <si>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</si>
  <si>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</si>
  <si>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</si>
  <si>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</si>
  <si>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</si>
  <si>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</si>
  <si>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</si>
  <si>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</si>
  <si>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</si>
  <si>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</si>
  <si>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</si>
  <si>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</si>
  <si>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</si>
  <si>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</si>
  <si>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</si>
  <si>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</si>
  <si>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</si>
  <si>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</si>
  <si>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</si>
  <si>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</si>
  <si>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</si>
  <si>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</si>
  <si>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</si>
  <si>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</si>
  <si>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</si>
  <si>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</si>
  <si>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</si>
  <si>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</si>
  <si>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</si>
  <si>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</si>
  <si>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</si>
  <si>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</si>
  <si>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</si>
  <si>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</si>
  <si>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</si>
  <si>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</si>
  <si>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</si>
  <si>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</si>
  <si>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</si>
  <si>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</si>
  <si>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</si>
  <si>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</si>
  <si>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</si>
  <si>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</si>
  <si>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</si>
  <si>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</si>
  <si>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</si>
  <si>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</si>
  <si>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</si>
  <si>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</si>
  <si>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</si>
  <si>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</si>
  <si>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</si>
  <si>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</si>
  <si>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</si>
  <si>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</si>
  <si>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</si>
  <si>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</si>
  <si>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</si>
  <si>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</si>
  <si>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</si>
  <si>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</si>
  <si>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</si>
  <si>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</si>
  <si>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</si>
  <si>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</si>
  <si>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</si>
  <si>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</si>
  <si>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</si>
  <si>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</si>
  <si>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</si>
  <si>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</si>
  <si>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</si>
  <si>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</si>
  <si>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</si>
  <si>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</si>
  <si>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</si>
  <si>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</si>
  <si>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</si>
  <si>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</si>
  <si>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</si>
  <si>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</si>
  <si>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</si>
  <si>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</si>
  <si>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</si>
  <si>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</si>
  <si>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</si>
  <si>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</si>
  <si>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</si>
  <si>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</si>
  <si>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</si>
  <si>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</si>
  <si>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</si>
  <si>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</si>
  <si>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</si>
  <si>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</si>
  <si>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</si>
  <si>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</si>
  <si>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</si>
  <si>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</si>
  <si>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</si>
  <si>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</si>
  <si>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</si>
  <si>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</si>
  <si>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</si>
  <si>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</si>
  <si>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</si>
  <si>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</si>
  <si>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</si>
  <si>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</si>
  <si>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</si>
  <si>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</si>
  <si>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</si>
  <si>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</si>
  <si>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</si>
  <si>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</si>
  <si>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</si>
  <si>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</si>
  <si>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</si>
  <si>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</si>
  <si>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</si>
  <si>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</si>
  <si>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</si>
  <si>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</si>
  <si>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</si>
  <si>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</si>
  <si>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</si>
  <si>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</si>
  <si>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</si>
  <si>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</si>
  <si>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</si>
  <si>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</si>
  <si>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</si>
  <si>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</si>
  <si>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</si>
  <si>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</si>
  <si>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</si>
  <si>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</si>
  <si>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</si>
  <si>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</si>
  <si>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</si>
  <si>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</si>
  <si>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</si>
  <si>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</si>
  <si>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</si>
  <si>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</si>
  <si>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</si>
  <si>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</si>
  <si>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</si>
  <si>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</si>
  <si>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</si>
  <si>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</si>
  <si>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</si>
  <si>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</si>
  <si>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</si>
  <si>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</si>
  <si>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</si>
  <si>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</si>
  <si>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</si>
  <si>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</si>
  <si>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</si>
  <si>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</si>
  <si>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</si>
  <si>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</si>
  <si>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</si>
  <si>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</si>
  <si>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</si>
  <si>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</si>
  <si>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</si>
  <si>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</si>
  <si>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</si>
  <si>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</si>
  <si>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</si>
  <si>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</si>
  <si>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</si>
  <si>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</si>
  <si>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</si>
  <si>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</si>
  <si>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</si>
  <si>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</si>
  <si>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</si>
  <si>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</si>
  <si>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</si>
  <si>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</si>
  <si>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</si>
  <si>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</si>
  <si>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</si>
  <si>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</si>
  <si>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</si>
  <si>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</si>
  <si>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</si>
  <si>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</si>
  <si>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</si>
  <si>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</si>
  <si>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</si>
  <si>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</si>
  <si>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</si>
  <si>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</si>
  <si>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</si>
  <si>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</si>
  <si>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</si>
  <si>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</si>
  <si>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</si>
  <si>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</si>
  <si>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</si>
  <si>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</si>
  <si>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</si>
  <si>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</si>
  <si>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</si>
  <si>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</si>
  <si>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</si>
  <si>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</si>
  <si>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</si>
  <si>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</si>
  <si>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</si>
  <si>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</si>
  <si>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</si>
  <si>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</si>
  <si>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</si>
  <si>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</si>
  <si>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</si>
  <si>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</si>
  <si>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</si>
  <si>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</si>
  <si>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</si>
  <si>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</si>
  <si>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</si>
  <si>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</si>
  <si>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</si>
  <si>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</si>
  <si>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</si>
  <si>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</si>
  <si>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</si>
  <si>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</si>
  <si>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</si>
  <si>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</si>
  <si>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</si>
  <si>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</si>
  <si>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</si>
  <si>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</si>
  <si>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</si>
  <si>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</si>
  <si>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</si>
  <si>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</si>
  <si>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</si>
  <si>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</si>
  <si>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</si>
  <si>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</si>
  <si>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</si>
  <si>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</si>
  <si>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</si>
  <si>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</si>
  <si>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</si>
  <si>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</si>
  <si>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</si>
  <si>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</si>
  <si>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</si>
  <si>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</si>
  <si>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</si>
  <si>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</si>
  <si>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</si>
  <si>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</si>
  <si>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</si>
  <si>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</si>
  <si>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</si>
  <si>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</si>
  <si>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</si>
  <si>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</si>
  <si>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</si>
  <si>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</si>
  <si>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</si>
  <si>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</si>
  <si>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</si>
  <si>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</si>
  <si>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</si>
  <si>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</si>
  <si>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</si>
  <si>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</si>
  <si>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</si>
  <si>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</si>
  <si>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</si>
  <si>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</si>
  <si>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</si>
  <si>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</si>
  <si>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</si>
  <si>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</si>
  <si>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</si>
  <si>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</si>
  <si>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</si>
  <si>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</si>
  <si>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</si>
  <si>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</si>
  <si>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</si>
  <si>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</si>
  <si>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</si>
  <si>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</si>
  <si>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</si>
  <si>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</si>
  <si>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</si>
  <si>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</si>
  <si>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</si>
  <si>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</si>
  <si>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</si>
  <si>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</si>
  <si>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</si>
  <si>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</si>
  <si>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</si>
  <si>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</si>
  <si>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</si>
  <si>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</si>
  <si>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</si>
  <si>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</si>
  <si>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</si>
  <si>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</si>
  <si>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</si>
  <si>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</si>
  <si>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</si>
  <si>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</si>
  <si>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</si>
  <si>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</si>
  <si>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</si>
  <si>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</si>
  <si>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</si>
  <si>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</si>
  <si>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</si>
  <si>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</si>
  <si>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</si>
  <si>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</si>
  <si>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</si>
  <si>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</si>
  <si>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</si>
  <si>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</si>
  <si>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</si>
  <si>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</si>
  <si>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</si>
  <si>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</si>
  <si>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</si>
  <si>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</si>
  <si>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</si>
  <si>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</si>
  <si>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</si>
  <si>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</si>
  <si>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</si>
  <si>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</si>
  <si>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</si>
  <si>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</si>
  <si>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</si>
  <si>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</si>
  <si>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</si>
  <si>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</si>
  <si>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</si>
  <si>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</si>
  <si>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</si>
  <si>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</si>
  <si>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</si>
  <si>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</si>
  <si>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</si>
  <si>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</si>
  <si>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</si>
  <si>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</si>
  <si>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</si>
  <si>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</si>
  <si>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</si>
  <si>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</si>
  <si>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</si>
  <si>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</si>
  <si>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</si>
  <si>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</si>
  <si>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</si>
  <si>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</si>
  <si>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</si>
  <si>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</si>
  <si>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</si>
  <si>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</si>
  <si>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</si>
  <si>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</si>
  <si>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</si>
  <si>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</si>
  <si>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</si>
  <si>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</si>
  <si>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</si>
  <si>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</si>
  <si>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</si>
  <si>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</si>
  <si>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</si>
  <si>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</si>
  <si>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</si>
  <si>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</si>
  <si>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</si>
  <si>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</si>
  <si>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</si>
  <si>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</si>
  <si>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</si>
  <si>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</si>
  <si>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</si>
  <si>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</si>
  <si>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</si>
  <si>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</si>
  <si>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</si>
  <si>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</si>
  <si>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</si>
  <si>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</si>
  <si>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</si>
  <si>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</si>
  <si>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</si>
  <si>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</si>
  <si>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</si>
  <si>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</si>
  <si>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</si>
  <si>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</si>
  <si>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</si>
  <si>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</si>
  <si>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</si>
  <si>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</si>
  <si>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</si>
  <si>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</si>
  <si>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</si>
  <si>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</si>
  <si>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</si>
  <si>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</si>
  <si>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</si>
  <si>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</si>
  <si>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</si>
  <si>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</si>
  <si>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</si>
  <si>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</si>
  <si>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</si>
  <si>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</si>
  <si>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</si>
  <si>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</si>
  <si>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</si>
  <si>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</si>
  <si>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</si>
  <si>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</si>
  <si>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</si>
  <si>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</si>
  <si>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</si>
  <si>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</si>
  <si>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</si>
  <si>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</si>
  <si>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</si>
  <si>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</si>
  <si>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</si>
  <si>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</si>
  <si>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</si>
  <si>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</si>
  <si>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</si>
  <si>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</si>
  <si>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</si>
  <si>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</si>
  <si>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</si>
  <si>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</si>
  <si>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</si>
  <si>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</si>
  <si>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</si>
  <si>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</si>
  <si>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</si>
  <si>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</si>
  <si>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</si>
  <si>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</si>
  <si>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</si>
  <si>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</si>
  <si>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</si>
  <si>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</si>
  <si>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</si>
  <si>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</si>
  <si>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</si>
  <si>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</si>
  <si>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</si>
  <si>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</si>
  <si>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</si>
  <si>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</si>
  <si>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</si>
  <si>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</si>
  <si>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</si>
  <si>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</si>
  <si>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</si>
  <si>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</si>
  <si>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</si>
  <si>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</si>
  <si>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</si>
  <si>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</si>
  <si>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</si>
  <si>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</si>
  <si>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</si>
  <si>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</si>
  <si>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</si>
  <si>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</si>
  <si>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</si>
  <si>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</si>
  <si>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</si>
  <si>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</si>
  <si>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</si>
  <si>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</si>
  <si>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</si>
  <si>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</si>
  <si>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</si>
  <si>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</si>
  <si>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</si>
  <si>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</si>
  <si>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</si>
  <si>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</si>
  <si>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</si>
  <si>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</si>
  <si>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</si>
  <si>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</si>
  <si>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</si>
  <si>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</si>
  <si>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</si>
  <si>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</si>
  <si>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</si>
  <si>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</si>
  <si>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</si>
  <si>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</si>
  <si>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</si>
  <si>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</si>
  <si>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</si>
  <si>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</si>
  <si>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</si>
  <si>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</si>
  <si>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</si>
  <si>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</si>
  <si>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</si>
  <si>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</si>
  <si>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</si>
  <si>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</si>
  <si>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</si>
  <si>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</si>
  <si>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</si>
  <si>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</si>
  <si>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</si>
  <si>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</si>
  <si>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</si>
  <si>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</si>
  <si>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</si>
  <si>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</si>
  <si>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</si>
  <si>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</si>
  <si>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</si>
  <si>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</si>
  <si>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</si>
  <si>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</si>
  <si>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</si>
  <si>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</si>
  <si>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</si>
  <si>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</si>
  <si>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</si>
  <si>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</si>
  <si>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</si>
  <si>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</si>
  <si>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</si>
  <si>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</si>
  <si>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</si>
  <si>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</si>
  <si>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</si>
  <si>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</si>
  <si>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</si>
  <si>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</si>
  <si>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</si>
  <si>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</si>
  <si>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</si>
  <si>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</si>
  <si>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</si>
  <si>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</si>
  <si>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</si>
  <si>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</si>
  <si>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</si>
  <si>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</si>
  <si>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</si>
  <si>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</si>
  <si>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</si>
  <si>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</si>
  <si>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</si>
  <si>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</si>
  <si>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</si>
  <si>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</si>
  <si>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</si>
  <si>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</si>
  <si>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</si>
  <si>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</si>
  <si>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</si>
  <si>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</si>
  <si>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</si>
  <si>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</si>
  <si>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</si>
  <si>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</si>
  <si>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</si>
  <si>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</si>
  <si>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</si>
  <si>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</si>
  <si>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</si>
  <si>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</si>
  <si>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</si>
  <si>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</si>
  <si>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</si>
  <si>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</si>
  <si>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</si>
  <si>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</si>
  <si>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</si>
  <si>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</si>
  <si>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</si>
  <si>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</si>
  <si>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</si>
  <si>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</si>
  <si>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</si>
  <si>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</si>
  <si>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</si>
  <si>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</si>
  <si>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</si>
  <si>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</si>
  <si>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</si>
  <si>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</si>
  <si>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</si>
  <si>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</si>
  <si>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</si>
  <si>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</si>
  <si>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</si>
  <si>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</si>
  <si>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</si>
  <si>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</si>
  <si>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</si>
  <si>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</si>
  <si>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</si>
  <si>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</si>
  <si>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</si>
  <si>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</si>
  <si>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</si>
  <si>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</si>
  <si>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</si>
  <si>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</si>
  <si>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</si>
  <si>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</si>
  <si>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</si>
  <si>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</si>
  <si>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</si>
  <si>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</si>
  <si>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</si>
  <si>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</si>
  <si>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</si>
  <si>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</si>
  <si>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</si>
  <si>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</si>
  <si>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</si>
  <si>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</si>
  <si>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</si>
  <si>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</si>
  <si>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</si>
  <si>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</si>
  <si>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</si>
  <si>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</si>
  <si>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</si>
  <si>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</si>
  <si>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</si>
  <si>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</si>
  <si>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</si>
  <si>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</si>
  <si>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</si>
  <si>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</si>
  <si>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</si>
  <si>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</si>
  <si>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</si>
  <si>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</si>
  <si>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</si>
  <si>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</si>
  <si>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</si>
  <si>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</si>
  <si>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</si>
  <si>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</si>
  <si>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</si>
  <si>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</si>
  <si>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</si>
  <si>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</si>
  <si>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</si>
  <si>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</si>
  <si>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</si>
  <si>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</si>
  <si>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</si>
  <si>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</si>
  <si>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</si>
  <si>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</si>
  <si>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</si>
  <si>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</si>
  <si>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</si>
  <si>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</si>
  <si>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</si>
  <si>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</si>
  <si>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</si>
  <si>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</si>
  <si>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</si>
  <si>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</si>
  <si>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</si>
  <si>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</si>
  <si>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</si>
  <si>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</si>
  <si>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</si>
  <si>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</si>
  <si>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</si>
  <si>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</si>
  <si>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</si>
  <si>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</si>
  <si>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</si>
  <si>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</si>
  <si>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</si>
  <si>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</si>
  <si>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</si>
  <si>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</si>
  <si>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</si>
  <si>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</si>
  <si>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</si>
  <si>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</si>
  <si>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</si>
  <si>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</si>
  <si>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</si>
  <si>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</si>
  <si>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</si>
  <si>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</si>
  <si>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</si>
  <si>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</si>
  <si>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</si>
  <si>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</si>
  <si>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</si>
  <si>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</si>
  <si>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</si>
  <si>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</si>
  <si>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</si>
  <si>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</si>
  <si>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</si>
  <si>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</si>
  <si>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</si>
  <si>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</si>
  <si>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</si>
  <si>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</si>
  <si>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</si>
  <si>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</si>
  <si>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</si>
  <si>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</si>
  <si>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</si>
  <si>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</si>
  <si>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</si>
  <si>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</si>
  <si>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</si>
  <si>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</si>
  <si>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</si>
  <si>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</si>
  <si>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</si>
  <si>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</si>
  <si>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</si>
  <si>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</si>
  <si>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</si>
  <si>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</si>
  <si>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</si>
  <si>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</si>
  <si>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</si>
  <si>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</si>
  <si>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</si>
  <si>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</si>
  <si>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</si>
  <si>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</si>
  <si>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</si>
  <si>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</si>
  <si>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</si>
  <si>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</si>
  <si>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</si>
  <si>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</si>
  <si>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</si>
  <si>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</si>
  <si>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</si>
  <si>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</si>
  <si>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</si>
  <si>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</si>
  <si>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</si>
  <si>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</si>
  <si>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</si>
  <si>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</si>
  <si>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</si>
  <si>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</si>
  <si>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</si>
  <si>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</si>
  <si>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</si>
  <si>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</si>
  <si>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</si>
  <si>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</si>
  <si>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</si>
  <si>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</si>
  <si>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</si>
  <si>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</si>
  <si>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</si>
  <si>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</si>
  <si>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</si>
  <si>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</si>
  <si>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</si>
  <si>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</si>
  <si>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</si>
  <si>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</si>
  <si>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</si>
  <si>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</si>
  <si>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</si>
  <si>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</si>
  <si>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</si>
  <si>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</si>
  <si>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</si>
  <si>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</si>
  <si>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</si>
  <si>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</si>
  <si>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</si>
  <si>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</si>
  <si>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</si>
  <si>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</si>
  <si>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</si>
  <si>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</si>
  <si>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</si>
  <si>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</si>
  <si>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</si>
  <si>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</si>
  <si>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</si>
  <si>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</si>
  <si>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</si>
  <si>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</si>
  <si>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</si>
  <si>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</si>
  <si>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</si>
  <si>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</si>
  <si>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</si>
  <si>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</si>
  <si>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</si>
  <si>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</si>
  <si>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</si>
  <si>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</si>
  <si>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</si>
  <si>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</si>
  <si>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</si>
  <si>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</si>
  <si>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</si>
  <si>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</si>
  <si>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</si>
  <si>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</si>
  <si>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</si>
  <si>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</si>
  <si>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</si>
  <si>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</si>
  <si>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</si>
  <si>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</si>
  <si>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</si>
  <si>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</si>
  <si>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</si>
  <si>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</si>
  <si>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</si>
  <si>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</si>
  <si>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</si>
  <si>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</si>
  <si>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</si>
  <si>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</si>
  <si>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</si>
  <si>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</si>
  <si>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</si>
  <si>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</si>
  <si>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</si>
  <si>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</si>
  <si>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</si>
  <si>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</si>
  <si>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</si>
  <si>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</si>
  <si>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</si>
  <si>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</si>
  <si>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</si>
  <si>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</si>
  <si>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</si>
  <si>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</si>
  <si>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</si>
  <si>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</si>
  <si>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</si>
  <si>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</si>
  <si>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</si>
  <si>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</si>
  <si>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</si>
  <si>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</si>
  <si>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</si>
  <si>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</si>
  <si>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</si>
  <si>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</si>
  <si>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</si>
  <si>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</si>
  <si>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</si>
  <si>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</si>
  <si>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</si>
  <si>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</si>
  <si>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</si>
  <si>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</si>
  <si>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</si>
  <si>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</si>
  <si>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</si>
  <si>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</si>
  <si>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</si>
  <si>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</si>
  <si>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</si>
  <si>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</si>
  <si>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</si>
  <si>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</si>
  <si>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</si>
  <si>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</si>
  <si>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</si>
  <si>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</si>
  <si>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</si>
  <si>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</si>
  <si>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</si>
  <si>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</si>
  <si>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</si>
  <si>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</si>
  <si>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</si>
  <si>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</si>
  <si>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</si>
  <si>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</si>
  <si>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</si>
  <si>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</si>
  <si>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</si>
  <si>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</si>
  <si>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</si>
  <si>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</si>
  <si>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</si>
  <si>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</si>
  <si>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</si>
  <si>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</si>
  <si>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</si>
  <si>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</si>
  <si>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</si>
  <si>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</si>
  <si>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</si>
  <si>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</si>
  <si>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</si>
  <si>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</si>
  <si>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</si>
  <si>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</si>
  <si>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</si>
  <si>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</si>
  <si>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</si>
  <si>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</si>
  <si>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</si>
  <si>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</si>
  <si>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</si>
  <si>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</si>
  <si>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</si>
  <si>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</si>
  <si>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</si>
  <si>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</si>
  <si>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</si>
  <si>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</si>
  <si>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</si>
  <si>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</si>
  <si>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</si>
  <si>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</si>
  <si>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</si>
  <si>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</si>
  <si>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</si>
  <si>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</si>
  <si>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</si>
  <si>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</si>
  <si>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</si>
  <si>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</si>
  <si>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</si>
  <si>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</si>
  <si>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</si>
  <si>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</si>
  <si>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</si>
  <si>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</si>
  <si>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</si>
  <si>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</si>
  <si>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</si>
  <si>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</si>
  <si>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</si>
  <si>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</si>
  <si>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</si>
  <si>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</si>
  <si>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</si>
  <si>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</si>
  <si>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</si>
  <si>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</si>
  <si>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</si>
  <si>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</si>
  <si>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</si>
  <si>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</si>
  <si>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</si>
  <si>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</si>
  <si>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</si>
  <si>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</si>
  <si>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</si>
  <si>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</si>
  <si>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</si>
  <si>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</si>
  <si>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</si>
  <si>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</si>
  <si>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</si>
  <si>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</si>
  <si>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</si>
  <si>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</si>
  <si>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</si>
  <si>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</si>
  <si>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</si>
  <si>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</si>
  <si>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</si>
  <si>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</si>
  <si>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</si>
  <si>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</si>
  <si>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</si>
  <si>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</si>
  <si>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</si>
  <si>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</si>
  <si>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</si>
  <si>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</si>
  <si>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</si>
  <si>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</si>
  <si>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</si>
  <si>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</si>
  <si>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</si>
  <si>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</si>
  <si>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</si>
  <si>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</si>
  <si>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</si>
  <si>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</si>
  <si>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</si>
  <si>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</si>
  <si>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</si>
  <si>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</si>
  <si>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</si>
  <si>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</si>
  <si>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</si>
  <si>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</si>
  <si>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</si>
  <si>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</si>
  <si>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</si>
  <si>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</si>
  <si>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</si>
  <si>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</si>
  <si>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</si>
  <si>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</si>
  <si>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</si>
  <si>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</si>
  <si>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</si>
  <si>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</si>
  <si>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</si>
  <si>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</si>
  <si>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</si>
  <si>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</si>
  <si>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</si>
  <si>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</si>
  <si>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</si>
  <si>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</si>
  <si>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</si>
  <si>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</si>
  <si>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</si>
  <si>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</si>
  <si>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</si>
  <si>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</si>
  <si>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</si>
  <si>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</si>
  <si>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</si>
  <si>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</si>
  <si>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</si>
  <si>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</si>
  <si>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</si>
  <si>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</si>
  <si>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</si>
  <si>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</si>
  <si>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</si>
  <si>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</si>
  <si>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</si>
  <si>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</si>
  <si>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</si>
  <si>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</si>
  <si>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</si>
  <si>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</si>
  <si>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</si>
  <si>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</si>
  <si>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</si>
  <si>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</si>
  <si>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</si>
  <si>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</si>
  <si>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</si>
  <si>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</si>
  <si>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</si>
  <si>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</si>
  <si>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</si>
  <si>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</si>
  <si>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</si>
  <si>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</si>
  <si>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</si>
  <si>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</si>
  <si>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</si>
  <si>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</si>
  <si>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</si>
  <si>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</si>
  <si>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</si>
  <si>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</si>
  <si>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</si>
  <si>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</si>
  <si>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</si>
  <si>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</si>
  <si>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</si>
  <si>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</si>
  <si>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</si>
  <si>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</si>
  <si>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</si>
  <si>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</si>
  <si>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</si>
  <si>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</si>
  <si>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</si>
  <si>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</si>
  <si>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</si>
  <si>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</si>
  <si>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</si>
  <si>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</si>
  <si>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</si>
  <si>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</si>
  <si>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</si>
  <si>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</si>
  <si>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</si>
  <si>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</si>
  <si>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</si>
  <si>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</si>
  <si>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</si>
  <si>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</si>
  <si>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</si>
  <si>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</si>
  <si>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</si>
  <si>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</si>
  <si>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</si>
  <si>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</si>
  <si>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</si>
  <si>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</si>
  <si>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</si>
  <si>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</si>
  <si>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</si>
  <si>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</si>
  <si>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</si>
  <si>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</si>
  <si>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</si>
  <si>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</si>
  <si>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</si>
  <si>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</si>
  <si>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</si>
  <si>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</si>
  <si>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</si>
  <si>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</si>
  <si>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</si>
  <si>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</si>
  <si>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</si>
  <si>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</si>
  <si>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</si>
  <si>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</si>
  <si>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</si>
  <si>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</si>
  <si>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</si>
  <si>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</si>
  <si>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</si>
  <si>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</si>
  <si>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</si>
  <si>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</si>
  <si>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</si>
  <si>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</si>
  <si>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</si>
  <si>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</si>
  <si>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</si>
  <si>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</si>
  <si>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</si>
  <si>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</si>
  <si>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</si>
  <si>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</si>
  <si>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</si>
  <si>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</si>
  <si>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</si>
  <si>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</si>
  <si>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</si>
  <si>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</si>
  <si>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</si>
  <si>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</si>
  <si>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</si>
  <si>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</si>
  <si>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</si>
  <si>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</si>
  <si>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</si>
  <si>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</si>
  <si>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</si>
  <si>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</si>
  <si>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</si>
  <si>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</si>
  <si>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</si>
  <si>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</si>
  <si>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</si>
  <si>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</si>
  <si>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</si>
  <si>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</si>
  <si>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</si>
  <si>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</si>
  <si>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</si>
  <si>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</si>
  <si>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</si>
  <si>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</si>
  <si>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</si>
  <si>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</si>
  <si>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</si>
  <si>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</si>
  <si>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</si>
  <si>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</si>
  <si>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</si>
  <si>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</si>
  <si>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</si>
  <si>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</si>
  <si>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</si>
  <si>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</si>
  <si>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</si>
  <si>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</si>
  <si>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</si>
  <si>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</si>
  <si>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</si>
  <si>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</si>
  <si>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</si>
  <si>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</si>
  <si>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</si>
  <si>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</si>
  <si>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</si>
  <si>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</si>
  <si>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</si>
  <si>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</si>
  <si>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</si>
  <si>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</si>
  <si>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</si>
  <si>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</si>
  <si>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</si>
  <si>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</si>
  <si>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</si>
  <si>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</si>
  <si>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</si>
  <si>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</si>
  <si>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</si>
  <si>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</si>
  <si>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</si>
  <si>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</si>
  <si>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</si>
  <si>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</si>
  <si>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</si>
  <si>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</si>
  <si>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</si>
  <si>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</si>
  <si>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</si>
  <si>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</si>
  <si>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</si>
  <si>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</si>
  <si>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</si>
  <si>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</si>
  <si>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</si>
  <si>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</si>
  <si>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</si>
  <si>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</si>
  <si>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</si>
  <si>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</si>
  <si>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</si>
  <si>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</si>
  <si>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</si>
  <si>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</si>
  <si>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</si>
  <si>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</si>
  <si>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</si>
  <si>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</si>
  <si>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</si>
  <si>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</si>
  <si>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</si>
  <si>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</si>
  <si>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</si>
  <si>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</si>
  <si>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</si>
  <si>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</si>
  <si>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</si>
  <si>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</si>
  <si>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</si>
  <si>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</si>
  <si>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</si>
  <si>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</si>
  <si>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</si>
  <si>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</si>
  <si>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</si>
  <si>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</si>
  <si>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</si>
  <si>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</si>
  <si>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</si>
  <si>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</si>
  <si>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</si>
  <si>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</si>
  <si>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</si>
  <si>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</si>
  <si>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</si>
  <si>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</si>
  <si>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</si>
  <si>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</si>
  <si>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</si>
  <si>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</si>
  <si>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</si>
  <si>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</si>
  <si>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</si>
  <si>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</si>
  <si>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</si>
  <si>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</si>
  <si>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</si>
  <si>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</si>
  <si>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</si>
  <si>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</si>
  <si>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</si>
  <si>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</si>
  <si>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</si>
  <si>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</si>
  <si>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</si>
  <si>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</si>
  <si>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</si>
  <si>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</si>
  <si>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</si>
  <si>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</si>
  <si>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</si>
  <si>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</si>
  <si>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</si>
  <si>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</si>
  <si>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</si>
  <si>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</si>
  <si>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</si>
  <si>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</si>
  <si>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</si>
  <si>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</si>
  <si>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</si>
  <si>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</si>
  <si>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</si>
  <si>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</si>
  <si>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</si>
  <si>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</si>
  <si>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</si>
  <si>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</si>
  <si>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</si>
  <si>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</si>
  <si>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</si>
  <si>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</si>
  <si>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</si>
  <si>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</si>
  <si>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</si>
  <si>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</si>
  <si>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</si>
  <si>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</si>
  <si>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</si>
  <si>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</si>
  <si>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</si>
  <si>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</si>
  <si>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</si>
  <si>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</si>
  <si>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</si>
  <si>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</si>
  <si>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</si>
  <si>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</si>
  <si>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</si>
  <si>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</si>
  <si>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</si>
  <si>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</si>
  <si>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</si>
  <si>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</si>
  <si>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</si>
  <si>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</si>
  <si>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</si>
  <si>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</si>
  <si>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</si>
  <si>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</si>
  <si>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</si>
  <si>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</si>
  <si>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</si>
  <si>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</si>
  <si>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</si>
  <si>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</si>
  <si>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</si>
  <si>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</si>
  <si>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</si>
  <si>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</si>
  <si>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</si>
  <si>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</si>
  <si>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</si>
  <si>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</si>
  <si>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</si>
  <si>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</si>
  <si>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</si>
  <si>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</si>
  <si>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</si>
  <si>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</si>
  <si>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</si>
  <si>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</si>
  <si>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</si>
  <si>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</si>
  <si>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</si>
  <si>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</si>
  <si>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</si>
  <si>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</si>
  <si>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</si>
  <si>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</si>
  <si>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</si>
  <si>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</si>
  <si>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</si>
  <si>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</si>
  <si>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</si>
  <si>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</si>
  <si>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</si>
  <si>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</si>
  <si>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</si>
  <si>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</si>
  <si>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</si>
  <si>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</si>
  <si>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</si>
  <si>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</si>
  <si>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</si>
  <si>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</si>
  <si>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</si>
  <si>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</si>
  <si>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</si>
  <si>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</si>
  <si>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</si>
  <si>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</si>
  <si>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</si>
  <si>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</si>
  <si>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</si>
  <si>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</si>
  <si>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</si>
  <si>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</si>
  <si>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</si>
  <si>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</si>
  <si>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</si>
  <si>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</si>
  <si>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</si>
  <si>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</si>
  <si>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</si>
  <si>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</si>
  <si>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</si>
  <si>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</si>
  <si>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</si>
  <si>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</si>
  <si>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</si>
  <si>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</si>
  <si>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</si>
  <si>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</si>
  <si>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</si>
  <si>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</si>
  <si>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</si>
  <si>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</si>
  <si>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</si>
  <si>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</si>
  <si>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</si>
  <si>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</si>
  <si>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</si>
  <si>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</si>
  <si>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</si>
  <si>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</si>
  <si>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</si>
  <si>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</si>
  <si>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</si>
  <si>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</si>
  <si>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</si>
  <si>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</si>
  <si>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</si>
  <si>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</si>
  <si>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</si>
  <si>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</si>
  <si>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</si>
  <si>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</si>
  <si>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</si>
  <si>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</si>
  <si>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</si>
  <si>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</si>
  <si>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</si>
  <si>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</si>
  <si>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</si>
  <si>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</si>
  <si>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</si>
  <si>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</si>
  <si>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</si>
  <si>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</si>
  <si>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</si>
  <si>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</si>
  <si>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</si>
  <si>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</si>
  <si>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</si>
  <si>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</si>
  <si>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</si>
  <si>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</si>
  <si>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</si>
  <si>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</si>
  <si>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</si>
  <si>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</si>
  <si>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</si>
  <si>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</si>
  <si>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</si>
  <si>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</si>
  <si>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</si>
  <si>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</si>
  <si>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</si>
  <si>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</si>
  <si>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</si>
  <si>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</si>
  <si>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</si>
  <si>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</si>
  <si>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</si>
  <si>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</si>
  <si>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</si>
  <si>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</si>
  <si>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</si>
  <si>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</si>
  <si>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</si>
  <si>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</si>
  <si>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</si>
  <si>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</si>
  <si>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</si>
  <si>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</si>
  <si>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</si>
  <si>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</si>
  <si>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</si>
  <si>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</si>
  <si>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</si>
  <si>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</si>
  <si>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</si>
  <si>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</si>
  <si>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</si>
  <si>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</si>
  <si>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</si>
  <si>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</si>
  <si>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</si>
  <si>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</si>
  <si>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</si>
  <si>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</si>
  <si>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</si>
  <si>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</si>
  <si>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</si>
  <si>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</si>
  <si>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</si>
  <si>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</si>
  <si>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</si>
  <si>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</si>
  <si>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</si>
  <si>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</si>
  <si>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</si>
  <si>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</si>
  <si>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</si>
  <si>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</si>
  <si>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</si>
  <si>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</si>
  <si>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</si>
  <si>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</si>
  <si>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</si>
  <si>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</si>
  <si>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</si>
  <si>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</si>
  <si>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</si>
  <si>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</si>
  <si>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</si>
  <si>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</si>
  <si>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</si>
  <si>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</si>
  <si>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</si>
  <si>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</si>
  <si>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</si>
  <si>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</si>
  <si>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</si>
  <si>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</si>
  <si>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</si>
  <si>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</si>
  <si>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</si>
  <si>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</si>
  <si>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</si>
  <si>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</si>
  <si>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</si>
  <si>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</si>
  <si>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</si>
  <si>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</si>
  <si>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</si>
  <si>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</si>
  <si>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</si>
  <si>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</si>
  <si>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</si>
  <si>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</si>
  <si>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</si>
  <si>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</si>
  <si>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</si>
  <si>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</si>
  <si>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</si>
  <si>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</si>
  <si>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</si>
  <si>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</si>
  <si>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</si>
  <si>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</si>
  <si>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</si>
  <si>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</si>
  <si>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</si>
  <si>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</si>
  <si>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</si>
  <si>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</si>
  <si>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</si>
  <si>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</si>
  <si>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</si>
  <si>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</si>
  <si>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</si>
  <si>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</si>
  <si>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</si>
  <si>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</si>
  <si>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</si>
  <si>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</si>
  <si>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</si>
  <si>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</si>
  <si>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</si>
  <si>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</si>
  <si>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</si>
  <si>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</si>
  <si>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</si>
  <si>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</si>
  <si>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</si>
  <si>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</si>
  <si>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</si>
  <si>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</si>
  <si>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</si>
  <si>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</si>
  <si>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</si>
  <si>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</si>
  <si>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</si>
  <si>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</si>
  <si>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</si>
  <si>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</si>
  <si>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</si>
  <si>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</si>
  <si>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</si>
  <si>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</si>
  <si>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</si>
  <si>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</si>
  <si>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</si>
  <si>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</si>
  <si>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</si>
  <si>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</si>
  <si>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</si>
  <si>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</si>
  <si>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</si>
  <si>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</si>
  <si>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</si>
  <si>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</si>
  <si>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</si>
  <si>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</si>
  <si>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</si>
  <si>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</si>
  <si>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</si>
  <si>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</si>
  <si>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</si>
  <si>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</si>
  <si>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</si>
  <si>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</si>
  <si>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</si>
  <si>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</si>
  <si>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</si>
  <si>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</si>
  <si>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</si>
  <si>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</si>
  <si>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</si>
  <si>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</si>
  <si>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</si>
  <si>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</si>
  <si>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</si>
  <si>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</si>
  <si>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</si>
  <si>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</si>
  <si>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</si>
  <si>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</si>
  <si>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</si>
  <si>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</si>
  <si>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</si>
  <si>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</si>
  <si>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</si>
  <si>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</si>
  <si>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</si>
  <si>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</si>
  <si>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</si>
  <si>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</si>
  <si>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</si>
  <si>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</si>
  <si>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</si>
  <si>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</si>
  <si>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</si>
  <si>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</si>
  <si>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</si>
  <si>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</si>
  <si>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</si>
  <si>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</si>
  <si>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</si>
  <si>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</si>
  <si>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</si>
  <si>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</si>
  <si>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</si>
  <si>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</si>
  <si>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</si>
  <si>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</si>
  <si>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</si>
  <si>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</si>
  <si>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</si>
  <si>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</si>
  <si>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</si>
  <si>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</si>
  <si>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</si>
  <si>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</si>
  <si>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</si>
  <si>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</si>
  <si>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</si>
  <si>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</si>
  <si>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</si>
  <si>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</si>
  <si>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</si>
  <si>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</si>
  <si>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</si>
  <si>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</si>
  <si>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</si>
  <si>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</si>
  <si>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</si>
  <si>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</si>
  <si>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</si>
  <si>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</si>
  <si>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</si>
  <si>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</si>
  <si>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</si>
  <si>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</si>
  <si>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</si>
  <si>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</si>
  <si>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</si>
  <si>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</si>
  <si>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</si>
  <si>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</si>
  <si>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</si>
  <si>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</si>
  <si>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</si>
  <si>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</si>
  <si>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</si>
  <si>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</si>
  <si>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</si>
  <si>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</si>
  <si>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</si>
  <si>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</si>
  <si>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</si>
  <si>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</si>
  <si>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</si>
  <si>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</si>
  <si>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</si>
  <si>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</si>
  <si>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</si>
  <si>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</si>
  <si>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</si>
  <si>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</si>
  <si>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</si>
  <si>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</si>
  <si>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</si>
  <si>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</si>
  <si>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</si>
  <si>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</si>
  <si>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</si>
  <si>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</si>
  <si>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</si>
  <si>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</si>
  <si>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</si>
  <si>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</si>
  <si>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</si>
  <si>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</si>
  <si>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</si>
  <si>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</si>
  <si>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</si>
  <si>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</si>
  <si>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</si>
  <si>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</si>
  <si>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</si>
  <si>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</si>
  <si>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</si>
  <si>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</si>
  <si>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</si>
  <si>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</si>
  <si>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</si>
  <si>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</si>
  <si>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</si>
  <si>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</si>
  <si>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</si>
  <si>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</si>
  <si>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</si>
  <si>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</si>
  <si>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</si>
  <si>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</si>
  <si>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</si>
  <si>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</si>
  <si>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</si>
  <si>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</si>
  <si>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</si>
  <si>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</si>
  <si>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</si>
  <si>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</si>
  <si>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</si>
  <si>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</si>
  <si>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</si>
  <si>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</si>
  <si>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</si>
  <si>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</si>
  <si>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</si>
  <si>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</si>
  <si>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</si>
  <si>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</si>
  <si>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</si>
  <si>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</si>
  <si>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</si>
  <si>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</si>
  <si>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</si>
  <si>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</si>
  <si>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</si>
  <si>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</si>
  <si>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</si>
  <si>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</si>
  <si>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</si>
  <si>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</si>
  <si>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</si>
  <si>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</si>
  <si>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</si>
  <si>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</si>
  <si>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</si>
  <si>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</si>
  <si>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</si>
  <si>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</si>
  <si>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</si>
  <si>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</si>
  <si>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</si>
  <si>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</si>
  <si>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</si>
  <si>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</si>
  <si>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</si>
  <si>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</si>
  <si>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</si>
  <si>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</si>
  <si>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</si>
  <si>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</si>
  <si>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</si>
  <si>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</si>
  <si>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</si>
  <si>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</si>
  <si>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</si>
  <si>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</si>
  <si>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</si>
  <si>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</si>
  <si>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</si>
  <si>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</si>
  <si>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</si>
  <si>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</si>
  <si>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</si>
  <si>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</si>
  <si>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</si>
  <si>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</si>
  <si>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</si>
  <si>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</si>
  <si>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</si>
  <si>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</si>
  <si>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</si>
  <si>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</si>
  <si>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</si>
  <si>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</si>
  <si>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</si>
  <si>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</si>
  <si>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</si>
  <si>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</si>
  <si>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</si>
  <si>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</si>
  <si>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</si>
  <si>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</si>
  <si>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</si>
  <si>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</si>
  <si>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</si>
  <si>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</si>
  <si>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</si>
  <si>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</si>
  <si>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</si>
  <si>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</si>
  <si>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</si>
  <si>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</si>
  <si>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</si>
  <si>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</si>
  <si>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</si>
  <si>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</si>
  <si>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</si>
  <si>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</si>
  <si>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</si>
  <si>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</si>
  <si>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</si>
  <si>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</si>
  <si>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</si>
  <si>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</si>
  <si>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</si>
  <si>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</si>
  <si>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</si>
  <si>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</si>
  <si>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</si>
  <si>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</si>
  <si>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</si>
  <si>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</si>
  <si>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</si>
  <si>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</si>
  <si>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</si>
  <si>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</si>
  <si>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</si>
  <si>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</si>
  <si>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</si>
  <si>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</si>
  <si>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</si>
  <si>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</si>
  <si>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</si>
  <si>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</si>
  <si>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</si>
  <si>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</si>
  <si>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</si>
  <si>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</si>
  <si>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</si>
  <si>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</si>
  <si>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</si>
  <si>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</si>
  <si>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</si>
  <si>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</si>
  <si>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</si>
  <si>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</si>
  <si>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</si>
  <si>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</si>
  <si>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</si>
  <si>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</si>
  <si>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</si>
  <si>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</si>
  <si>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</si>
  <si>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</si>
  <si>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</si>
  <si>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</si>
  <si>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</si>
  <si>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</si>
  <si>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</si>
  <si>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</si>
  <si>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</si>
  <si>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</si>
  <si>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</si>
  <si>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</si>
  <si>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</si>
  <si>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</si>
  <si>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</si>
  <si>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</si>
  <si>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</si>
  <si>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</si>
  <si>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</si>
  <si>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</si>
  <si>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</si>
  <si>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</si>
  <si>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</si>
  <si>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</si>
  <si>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</si>
  <si>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</si>
  <si>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</si>
  <si>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</si>
  <si>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</si>
  <si>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</si>
  <si>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</si>
  <si>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</si>
  <si>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</si>
  <si>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</si>
  <si>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</si>
  <si>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</si>
  <si>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</si>
  <si>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</si>
  <si>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</si>
  <si>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</si>
  <si>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</si>
  <si>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</si>
  <si>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</si>
  <si>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</si>
  <si>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</si>
  <si>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</si>
  <si>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</si>
  <si>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</si>
  <si>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</si>
  <si>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</si>
  <si>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</si>
  <si>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</si>
  <si>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</si>
  <si>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</si>
  <si>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</si>
  <si>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</si>
  <si>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</si>
  <si>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</si>
  <si>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</si>
  <si>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</si>
  <si>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</si>
  <si>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</si>
  <si>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</si>
  <si>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</si>
  <si>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</si>
  <si>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</si>
  <si>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</si>
  <si>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</si>
  <si>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</si>
  <si>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</si>
  <si>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</si>
  <si>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</si>
  <si>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</si>
  <si>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</si>
  <si>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</si>
  <si>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</si>
  <si>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</si>
  <si>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</si>
  <si>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</si>
  <si>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</si>
  <si>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</si>
  <si>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</si>
  <si>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</si>
  <si>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</si>
  <si>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</si>
  <si>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</si>
  <si>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</si>
  <si>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</si>
  <si>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</si>
  <si>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</si>
  <si>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</si>
  <si>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</si>
  <si>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</si>
  <si>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</si>
  <si>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</si>
  <si>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</si>
  <si>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</si>
  <si>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</si>
  <si>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</si>
  <si>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</si>
  <si>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</si>
  <si>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</si>
  <si>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</si>
  <si>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</si>
  <si>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</si>
  <si>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</si>
  <si>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</si>
  <si>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</si>
  <si>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</si>
  <si>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</si>
  <si>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</si>
  <si>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</si>
  <si>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</si>
  <si>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</si>
  <si>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</si>
  <si>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</si>
  <si>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</si>
  <si>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</si>
  <si>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</si>
  <si>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</si>
  <si>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</si>
  <si>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</si>
  <si>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</si>
  <si>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</si>
  <si>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</si>
  <si>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</si>
  <si>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</si>
  <si>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</si>
  <si>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</si>
  <si>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</si>
  <si>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</si>
  <si>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</si>
  <si>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</si>
  <si>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</si>
  <si>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</si>
  <si>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</si>
  <si>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</si>
  <si>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</si>
  <si>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</si>
  <si>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</si>
  <si>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</si>
  <si>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</si>
  <si>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</si>
  <si>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</si>
  <si>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</si>
  <si>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</si>
  <si>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</si>
  <si>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</si>
  <si>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</si>
  <si>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</si>
  <si>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</si>
  <si>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</si>
  <si>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</si>
  <si>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</si>
  <si>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</si>
  <si>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</si>
  <si>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</si>
  <si>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</si>
  <si>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</si>
  <si>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</si>
  <si>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</si>
  <si>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</si>
  <si>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</si>
  <si>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</si>
  <si>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</si>
  <si>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</si>
  <si>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</si>
  <si>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</si>
  <si>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</si>
  <si>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</si>
  <si>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</si>
  <si>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</si>
  <si>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</si>
  <si>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</si>
  <si>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</si>
  <si>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</si>
  <si>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</si>
  <si>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</si>
  <si>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</si>
  <si>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</si>
  <si>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</si>
  <si>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</si>
  <si>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</si>
  <si>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</si>
  <si>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</si>
  <si>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</si>
  <si>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</si>
  <si>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</si>
  <si>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</si>
  <si>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</si>
  <si>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</si>
  <si>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</si>
  <si>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</si>
  <si>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</si>
  <si>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</si>
  <si>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</si>
  <si>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</si>
  <si>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</si>
  <si>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</si>
  <si>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</si>
  <si>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</si>
  <si>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</si>
  <si>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</si>
  <si>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</si>
  <si>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</si>
  <si>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</si>
  <si>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</si>
  <si>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</si>
  <si>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</si>
  <si>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</si>
  <si>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</si>
  <si>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</si>
  <si>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</si>
  <si>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</si>
  <si>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</si>
  <si>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</si>
  <si>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</si>
  <si>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</si>
  <si>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</si>
  <si>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</si>
  <si>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</si>
  <si>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</si>
  <si>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</si>
  <si>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</si>
  <si>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</si>
  <si>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</si>
  <si>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</si>
  <si>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</si>
  <si>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</si>
  <si>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</si>
  <si>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</si>
  <si>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</si>
  <si>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</si>
  <si>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</si>
  <si>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</si>
  <si>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</si>
  <si>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</si>
  <si>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</si>
  <si>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</si>
  <si>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</si>
  <si>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</si>
  <si>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</si>
  <si>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</si>
  <si>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</si>
  <si>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</si>
  <si>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</si>
  <si>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</si>
  <si>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</si>
  <si>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</si>
  <si>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</si>
  <si>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</si>
  <si>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</si>
  <si>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</si>
  <si>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</si>
  <si>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</si>
  <si>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</si>
  <si>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</si>
  <si>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</si>
  <si>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</si>
  <si>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</si>
  <si>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</si>
  <si>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</si>
  <si>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</si>
  <si>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</si>
  <si>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</si>
  <si>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</si>
  <si>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</si>
  <si>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</si>
  <si>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</si>
  <si>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</si>
  <si>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</si>
  <si>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</si>
  <si>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</si>
  <si>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</si>
  <si>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</si>
  <si>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</si>
  <si>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</si>
  <si>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</si>
  <si>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</si>
  <si>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</si>
  <si>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</si>
  <si>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</si>
  <si>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</si>
  <si>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</si>
  <si>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</si>
  <si>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</si>
  <si>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</si>
  <si>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</si>
  <si>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</si>
  <si>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</si>
  <si>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</si>
  <si>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</si>
  <si>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</si>
  <si>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</si>
  <si>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</si>
  <si>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</si>
  <si>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</si>
  <si>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</si>
  <si>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</si>
  <si>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</si>
  <si>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</si>
  <si>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</si>
  <si>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</si>
  <si>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</si>
  <si>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</si>
  <si>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</si>
  <si>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</si>
  <si>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</si>
  <si>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</si>
  <si>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</si>
  <si>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</si>
  <si>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</si>
  <si>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</si>
  <si>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</si>
  <si>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</si>
  <si>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</si>
  <si>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</si>
  <si>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</si>
  <si>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</si>
  <si>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</si>
  <si>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</si>
  <si>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</si>
  <si>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</si>
  <si>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</si>
  <si>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</si>
  <si>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</si>
  <si>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</si>
  <si>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</si>
  <si>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</si>
  <si>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</si>
  <si>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</si>
  <si>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</si>
  <si>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</si>
  <si>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</si>
  <si>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</si>
  <si>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</si>
  <si>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</si>
  <si>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</si>
  <si>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</si>
  <si>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</si>
  <si>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</si>
  <si>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</si>
  <si>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</si>
  <si>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</si>
  <si>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</si>
  <si>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</si>
  <si>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</si>
  <si>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</si>
  <si>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</si>
  <si>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</si>
  <si>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</si>
  <si>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</si>
  <si>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</si>
  <si>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</si>
  <si>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</si>
  <si>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</si>
  <si>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</si>
  <si>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</si>
  <si>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</si>
  <si>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</si>
  <si>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</si>
  <si>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</si>
  <si>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</si>
  <si>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</si>
  <si>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</si>
  <si>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</si>
  <si>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</si>
  <si>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</si>
  <si>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</si>
  <si>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</si>
  <si>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</si>
  <si>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</si>
  <si>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</si>
  <si>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</si>
  <si>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</si>
  <si>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</si>
  <si>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</si>
  <si>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</si>
  <si>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</si>
  <si>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</si>
  <si>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</si>
  <si>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</si>
  <si>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</si>
  <si>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</si>
  <si>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</si>
  <si>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</si>
  <si>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</si>
  <si>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</si>
  <si>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</si>
  <si>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</si>
  <si>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</si>
  <si>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</si>
  <si>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</si>
  <si>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</si>
  <si>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</si>
  <si>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</si>
  <si>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</si>
  <si>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</si>
  <si>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</si>
  <si>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</si>
  <si>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</si>
  <si>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</si>
  <si>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</si>
  <si>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</si>
  <si>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</si>
  <si>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</si>
  <si>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</si>
  <si>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</si>
  <si>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</si>
  <si>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</si>
  <si>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</si>
  <si>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</si>
  <si>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</si>
  <si>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</si>
  <si>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</si>
  <si>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</si>
  <si>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</si>
  <si>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</si>
  <si>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</si>
  <si>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</si>
  <si>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</si>
  <si>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</si>
  <si>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</si>
  <si>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</si>
  <si>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</si>
  <si>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</si>
  <si>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</si>
  <si>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</si>
  <si>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</si>
  <si>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</si>
  <si>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</si>
  <si>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</si>
  <si>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</si>
  <si>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</si>
  <si>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</si>
  <si>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</si>
  <si>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</si>
  <si>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</si>
  <si>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</si>
  <si>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</si>
  <si>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</si>
  <si>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</si>
  <si>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</si>
  <si>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</si>
  <si>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</si>
  <si>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</si>
  <si>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</si>
  <si>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</si>
  <si>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</si>
  <si>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</si>
  <si>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</si>
  <si>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</si>
  <si>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</si>
  <si>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</si>
  <si>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</si>
  <si>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</si>
  <si>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</si>
  <si>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</si>
  <si>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</si>
  <si>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</si>
  <si>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</si>
  <si>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</si>
  <si>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</si>
  <si>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</si>
  <si>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</si>
  <si>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</si>
  <si>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</si>
  <si>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</si>
  <si>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</si>
  <si>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</si>
  <si>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</si>
  <si>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</si>
  <si>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</si>
  <si>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</si>
  <si>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</si>
  <si>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</si>
  <si>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</si>
  <si>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</si>
  <si>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</si>
  <si>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</si>
  <si>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</si>
  <si>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</si>
  <si>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</si>
  <si>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</si>
  <si>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</si>
  <si>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</si>
  <si>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</si>
  <si>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</si>
  <si>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</si>
  <si>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</si>
  <si>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</si>
  <si>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</si>
  <si>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</si>
  <si>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</si>
  <si>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</si>
  <si>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</si>
  <si>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</si>
  <si>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</si>
  <si>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</si>
  <si>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</si>
  <si>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</si>
  <si>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</si>
  <si>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</si>
  <si>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</si>
  <si>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</si>
  <si>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</si>
  <si>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</si>
  <si>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</si>
  <si>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</si>
  <si>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</si>
  <si>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</si>
  <si>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</si>
  <si>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</si>
  <si>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</si>
  <si>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</si>
  <si>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</si>
  <si>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</si>
  <si>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</si>
  <si>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</si>
  <si>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</si>
  <si>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</si>
  <si>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</si>
  <si>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</si>
  <si>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</si>
  <si>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</si>
  <si>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</si>
  <si>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</si>
  <si>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</si>
  <si>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</si>
  <si>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</si>
  <si>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</si>
  <si>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</si>
  <si>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</si>
  <si>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</si>
  <si>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</si>
  <si>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</si>
  <si>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</si>
  <si>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</si>
  <si>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</si>
  <si>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</si>
  <si>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</si>
  <si>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</si>
  <si>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</si>
  <si>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</si>
  <si>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</si>
  <si>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</si>
  <si>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</si>
  <si>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</si>
  <si>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</si>
  <si>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</si>
  <si>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</si>
  <si>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</si>
  <si>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</si>
  <si>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</si>
  <si>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</si>
  <si>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</si>
  <si>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</si>
  <si>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</si>
  <si>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</si>
  <si>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</si>
  <si>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</si>
  <si>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</si>
  <si>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</si>
  <si>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</si>
  <si>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</si>
  <si>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</si>
  <si>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</si>
  <si>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</si>
  <si>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</si>
  <si>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</si>
  <si>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</si>
  <si>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</si>
  <si>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</si>
  <si>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</si>
  <si>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</si>
  <si>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</si>
  <si>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</si>
  <si>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</si>
  <si>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</si>
  <si>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</si>
  <si>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</si>
  <si>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</si>
  <si>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</si>
  <si>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</si>
  <si>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</si>
  <si>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</si>
  <si>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</si>
  <si>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</si>
  <si>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</si>
  <si>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</si>
  <si>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</si>
  <si>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</si>
  <si>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</si>
  <si>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</si>
  <si>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</si>
  <si>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</si>
  <si>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</si>
  <si>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</si>
  <si>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</si>
  <si>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</si>
  <si>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</si>
  <si>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</si>
  <si>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</si>
  <si>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</si>
  <si>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</si>
  <si>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</si>
  <si>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</si>
  <si>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</si>
  <si>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</si>
  <si>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</si>
  <si>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</si>
  <si>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</si>
  <si>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</si>
  <si>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</si>
  <si>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</si>
  <si>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</si>
  <si>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</si>
  <si>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</si>
  <si>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</si>
  <si>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</si>
  <si>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</si>
  <si>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</si>
  <si>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</si>
  <si>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</si>
  <si>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</si>
  <si>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</si>
  <si>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</si>
  <si>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</si>
  <si>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</si>
  <si>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</si>
  <si>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</si>
  <si>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</si>
  <si>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</si>
  <si>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</si>
  <si>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</si>
  <si>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</si>
  <si>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</si>
  <si>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</si>
  <si>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</si>
  <si>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</si>
  <si>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</si>
  <si>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</si>
  <si>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</si>
  <si>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</si>
  <si>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</si>
  <si>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</si>
  <si>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</si>
  <si>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</si>
  <si>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</si>
  <si>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</si>
  <si>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</si>
  <si>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</si>
  <si>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</si>
  <si>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</si>
  <si>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</si>
  <si>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</si>
  <si>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</si>
  <si>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</si>
  <si>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</si>
  <si>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</si>
  <si>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</si>
  <si>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</si>
  <si>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</si>
  <si>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</si>
  <si>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</si>
  <si>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</si>
  <si>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</si>
  <si>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</si>
  <si>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</si>
  <si>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</si>
  <si>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</si>
  <si>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</si>
  <si>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</si>
  <si>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</si>
  <si>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</si>
  <si>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</si>
  <si>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</si>
  <si>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</si>
  <si>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</si>
  <si>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</si>
  <si>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</si>
  <si>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</si>
  <si>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</si>
  <si>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</si>
  <si>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</si>
  <si>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</si>
  <si>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</si>
  <si>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</si>
  <si>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</si>
  <si>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</si>
  <si>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</si>
  <si>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</si>
  <si>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</si>
  <si>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</si>
  <si>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</si>
  <si>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</si>
  <si>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</si>
  <si>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</si>
  <si>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</si>
  <si>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</si>
  <si>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</si>
  <si>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</si>
  <si>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</si>
  <si>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</si>
  <si>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</si>
  <si>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</si>
  <si>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</si>
  <si>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</si>
  <si>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</si>
  <si>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</si>
  <si>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</si>
  <si>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</si>
  <si>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</si>
  <si>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</si>
  <si>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</si>
  <si>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</si>
  <si>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</si>
  <si>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</si>
  <si>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</si>
  <si>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</si>
  <si>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</si>
  <si>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</si>
  <si>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</si>
  <si>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</si>
  <si>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</si>
  <si>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</si>
  <si>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</si>
  <si>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</si>
  <si>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</si>
  <si>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</si>
  <si>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</si>
  <si>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</si>
  <si>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</si>
  <si>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</si>
  <si>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</si>
  <si>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</si>
  <si>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</si>
  <si>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</si>
  <si>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</si>
  <si>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</si>
  <si>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</si>
  <si>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</si>
  <si>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</si>
  <si>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</si>
  <si>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</si>
  <si>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</si>
  <si>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</si>
  <si>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</si>
  <si>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</si>
  <si>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</si>
  <si>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</si>
  <si>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</si>
  <si>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</si>
  <si>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</si>
  <si>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</si>
  <si>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</si>
  <si>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</si>
  <si>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</si>
  <si>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</si>
  <si>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</si>
  <si>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</si>
  <si>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</si>
  <si>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</si>
  <si>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</si>
  <si>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</si>
  <si>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</si>
  <si>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</si>
  <si>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</si>
  <si>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</si>
  <si>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</si>
  <si>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</si>
  <si>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</si>
  <si>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</si>
  <si>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</si>
  <si>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</si>
  <si>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</si>
  <si>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</si>
  <si>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</si>
  <si>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</si>
  <si>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</si>
  <si>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</si>
  <si>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</si>
  <si>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</si>
  <si>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</si>
  <si>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</si>
  <si>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</si>
  <si>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</si>
  <si>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</si>
  <si>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</si>
  <si>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</si>
  <si>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</si>
  <si>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</si>
  <si>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</si>
  <si>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</si>
  <si>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</si>
  <si>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</si>
  <si>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</si>
  <si>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</si>
  <si>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</si>
  <si>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</si>
  <si>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</si>
  <si>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</si>
  <si>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</si>
  <si>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</si>
  <si>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</si>
  <si>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</si>
  <si>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</si>
  <si>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</si>
  <si>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</si>
  <si>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</si>
  <si>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</si>
  <si>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</si>
  <si>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</si>
  <si>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</si>
  <si>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</si>
  <si>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</si>
  <si>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</si>
  <si>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</si>
  <si>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</si>
  <si>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</si>
  <si>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</si>
  <si>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</si>
  <si>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</si>
  <si>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</si>
  <si>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</si>
  <si>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</si>
  <si>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</si>
  <si>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</si>
  <si>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</si>
  <si>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</si>
  <si>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</si>
  <si>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</si>
  <si>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</si>
  <si>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</si>
  <si>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</si>
  <si>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</si>
  <si>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</si>
  <si>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</si>
  <si>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</si>
  <si>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</si>
  <si>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</si>
  <si>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</si>
  <si>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</si>
  <si>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</si>
  <si>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</si>
  <si>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</si>
  <si>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</si>
  <si>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</si>
  <si>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</si>
  <si>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</si>
  <si>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</si>
  <si>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</si>
  <si>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</si>
  <si>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</si>
  <si>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</si>
  <si>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</si>
  <si>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</si>
  <si>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</si>
  <si>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</si>
  <si>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</si>
  <si>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</si>
  <si>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</si>
  <si>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</si>
  <si>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</si>
  <si>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</si>
  <si>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</si>
  <si>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</si>
  <si>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</si>
  <si>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</si>
  <si>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</si>
  <si>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</si>
  <si>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</si>
  <si>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</si>
  <si>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</si>
  <si>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</si>
  <si>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</si>
  <si>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</si>
  <si>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</si>
  <si>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</si>
  <si>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</si>
  <si>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</si>
  <si>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</si>
  <si>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</si>
  <si>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</si>
  <si>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</si>
  <si>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</si>
  <si>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</si>
  <si>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</si>
  <si>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</si>
  <si>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</si>
  <si>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</si>
  <si>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</si>
  <si>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</si>
  <si>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</si>
  <si>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</si>
  <si>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</si>
  <si>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</si>
  <si>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</si>
  <si>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</si>
  <si>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</si>
  <si>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</si>
  <si>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</si>
  <si>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</si>
  <si>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</si>
  <si>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</si>
  <si>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</si>
  <si>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</si>
  <si>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</si>
  <si>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</si>
  <si>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</si>
  <si>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</si>
  <si>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</si>
  <si>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</si>
  <si>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</si>
  <si>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</si>
  <si>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</si>
  <si>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</si>
  <si>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</si>
  <si>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</si>
  <si>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</si>
  <si>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</si>
  <si>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</si>
  <si>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</si>
  <si>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</si>
  <si>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</si>
  <si>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</si>
  <si>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</si>
  <si>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</si>
  <si>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</si>
  <si>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</si>
  <si>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</si>
  <si>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</si>
  <si>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</si>
  <si>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</si>
  <si>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</si>
  <si>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</si>
  <si>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</si>
  <si>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</si>
  <si>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</si>
  <si>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</si>
  <si>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</si>
  <si>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</si>
  <si>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</si>
  <si>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</si>
  <si>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</si>
  <si>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</si>
  <si>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</si>
  <si>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</si>
  <si>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</si>
  <si>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</si>
  <si>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</si>
  <si>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</si>
  <si>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</si>
  <si>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</si>
  <si>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</si>
  <si>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</si>
  <si>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</si>
  <si>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</si>
  <si>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</si>
  <si>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</si>
  <si>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</si>
  <si>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</si>
  <si>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</si>
  <si>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</si>
  <si>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</si>
  <si>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</si>
  <si>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</si>
  <si>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</si>
  <si>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</si>
  <si>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</si>
  <si>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</si>
  <si>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</si>
  <si>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</si>
  <si>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</si>
  <si>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</si>
  <si>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</si>
  <si>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</si>
  <si>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</si>
  <si>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</si>
  <si>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</si>
  <si>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</si>
  <si>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</si>
  <si>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</si>
  <si>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</si>
  <si>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</si>
  <si>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</si>
  <si>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</si>
  <si>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</si>
  <si>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</si>
  <si>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</si>
  <si>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</si>
  <si>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</si>
  <si>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</si>
  <si>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</si>
  <si>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</si>
  <si>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</si>
  <si>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</si>
  <si>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</si>
  <si>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</si>
  <si>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</si>
  <si>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</si>
  <si>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</si>
  <si>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</si>
  <si>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</si>
  <si>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</si>
  <si>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</si>
  <si>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</si>
  <si>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</si>
  <si>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</si>
  <si>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</si>
  <si>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</si>
  <si>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</si>
  <si>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</si>
  <si>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</si>
  <si>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</si>
  <si>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</si>
  <si>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</si>
  <si>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</si>
  <si>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</si>
  <si>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</si>
  <si>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</si>
  <si>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</si>
  <si>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</si>
  <si>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</si>
  <si>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</si>
  <si>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</si>
  <si>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</si>
  <si>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</si>
  <si>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</si>
  <si>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</si>
  <si>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</si>
  <si>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</si>
  <si>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</si>
  <si>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</si>
  <si>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</si>
  <si>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</si>
  <si>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</si>
  <si>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</si>
  <si>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</si>
  <si>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</si>
  <si>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</si>
  <si>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</si>
  <si>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</si>
  <si>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</si>
  <si>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</si>
  <si>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</si>
  <si>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</si>
  <si>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</si>
  <si>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</si>
  <si>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</si>
  <si>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</si>
  <si>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</si>
  <si>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</si>
  <si>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</si>
  <si>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</si>
  <si>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</si>
  <si>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</si>
  <si>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</si>
  <si>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</si>
  <si>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</si>
  <si>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</si>
  <si>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</si>
  <si>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</si>
  <si>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</si>
  <si>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</si>
  <si>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</si>
  <si>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</si>
  <si>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</si>
  <si>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</si>
  <si>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</si>
  <si>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</si>
  <si>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</si>
  <si>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</si>
  <si>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</si>
  <si>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</si>
  <si>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</si>
  <si>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</si>
  <si>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</si>
  <si>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</si>
  <si>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</si>
  <si>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</si>
  <si>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</si>
  <si>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</si>
  <si>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</si>
  <si>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</si>
  <si>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</si>
  <si>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</si>
  <si>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</si>
  <si>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</si>
  <si>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</si>
  <si>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</si>
  <si>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</si>
  <si>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</si>
  <si>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</si>
  <si>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</si>
  <si>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</si>
  <si>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</si>
  <si>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</si>
  <si>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</si>
  <si>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</si>
  <si>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</si>
  <si>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</si>
  <si>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</si>
  <si>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</si>
  <si>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</si>
  <si>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</si>
  <si>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</si>
  <si>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</si>
  <si>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</si>
  <si>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</si>
  <si>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</si>
  <si>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</si>
  <si>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</si>
  <si>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</si>
  <si>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</si>
  <si>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</si>
  <si>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</si>
  <si>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</si>
  <si>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</si>
  <si>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</si>
  <si>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</si>
  <si>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</si>
  <si>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</si>
  <si>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</si>
  <si>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</si>
  <si>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</si>
  <si>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</si>
  <si>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</si>
  <si>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</si>
  <si>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</si>
  <si>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</si>
  <si>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</si>
  <si>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</si>
  <si>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</si>
  <si>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</si>
  <si>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</si>
  <si>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</si>
  <si>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</si>
  <si>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</si>
  <si>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</si>
  <si>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</si>
  <si>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</si>
  <si>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</si>
  <si>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</si>
  <si>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</si>
  <si>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</si>
  <si>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</si>
  <si>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</si>
  <si>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</si>
  <si>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</si>
  <si>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</si>
  <si>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</si>
  <si>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</si>
  <si>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</si>
  <si>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</si>
  <si>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</si>
  <si>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</si>
  <si>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</si>
  <si>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</si>
  <si>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</si>
  <si>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</si>
  <si>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</si>
  <si>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</si>
  <si>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</si>
  <si>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</si>
  <si>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</si>
  <si>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</si>
  <si>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</si>
  <si>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</si>
  <si>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</si>
  <si>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</si>
  <si>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</si>
  <si>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</si>
  <si>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</si>
  <si>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</si>
  <si>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</si>
  <si>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</si>
  <si>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</si>
  <si>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</si>
  <si>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</si>
  <si>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</si>
  <si>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</si>
  <si>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</si>
  <si>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</si>
  <si>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</si>
  <si>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</si>
  <si>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</si>
  <si>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</si>
  <si>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</si>
  <si>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</si>
  <si>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</si>
  <si>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</si>
  <si>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</si>
  <si>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</si>
  <si>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</si>
  <si>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</si>
  <si>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</si>
  <si>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</si>
  <si>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</si>
  <si>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</si>
  <si>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</si>
  <si>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</si>
  <si>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</si>
  <si>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</si>
  <si>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</si>
  <si>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</si>
  <si>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</si>
  <si>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</si>
  <si>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</si>
  <si>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</si>
  <si>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</si>
  <si>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</si>
  <si>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</si>
  <si>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</si>
  <si>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</si>
  <si>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</si>
  <si>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</si>
  <si>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</si>
  <si>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</si>
  <si>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</si>
  <si>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</si>
  <si>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</si>
  <si>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</si>
  <si>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</si>
  <si>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</si>
  <si>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</si>
  <si>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</si>
  <si>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</si>
  <si>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</si>
  <si>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</si>
  <si>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</si>
  <si>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</si>
  <si>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</si>
  <si>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</si>
  <si>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</si>
  <si>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</si>
  <si>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</si>
  <si>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</si>
  <si>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</si>
  <si>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</si>
  <si>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</si>
  <si>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</si>
  <si>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</si>
  <si>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</si>
  <si>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</si>
  <si>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</si>
  <si>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</si>
  <si>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</si>
  <si>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</si>
  <si>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</si>
  <si>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</si>
  <si>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</si>
  <si>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</si>
  <si>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</si>
  <si>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</si>
  <si>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</si>
  <si>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</si>
  <si>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</si>
  <si>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</si>
  <si>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</si>
  <si>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</si>
  <si>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</si>
  <si>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</si>
  <si>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</si>
  <si>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</si>
  <si>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</si>
  <si>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</si>
  <si>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</si>
  <si>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</si>
  <si>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</si>
  <si>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</si>
  <si>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</si>
  <si>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</si>
  <si>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</si>
  <si>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</si>
  <si>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</si>
  <si>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</si>
  <si>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</si>
  <si>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</si>
  <si>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</si>
  <si>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</si>
  <si>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</si>
  <si>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</si>
  <si>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</si>
  <si>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</si>
  <si>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</si>
  <si>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</si>
  <si>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</si>
  <si>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</si>
  <si>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</si>
  <si>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</si>
  <si>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</si>
  <si>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</si>
  <si>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</si>
  <si>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</si>
  <si>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</si>
  <si>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</si>
  <si>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</si>
  <si>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</si>
  <si>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</si>
  <si>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</si>
  <si>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</si>
  <si>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</si>
  <si>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</si>
  <si>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</si>
  <si>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</si>
  <si>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</si>
  <si>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</si>
  <si>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</si>
  <si>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</si>
  <si>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</si>
  <si>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</si>
  <si>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</si>
  <si>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</si>
  <si>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</si>
  <si>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</si>
  <si>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</si>
  <si>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</si>
  <si>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</si>
  <si>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</si>
  <si>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</si>
  <si>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</si>
  <si>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</si>
  <si>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</si>
  <si>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</si>
  <si>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</si>
  <si>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</si>
  <si>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</si>
  <si>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</si>
  <si>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</si>
  <si>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</si>
  <si>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</si>
  <si>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</si>
  <si>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</si>
  <si>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</si>
  <si>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</si>
  <si>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</si>
  <si>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</si>
  <si>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</si>
  <si>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</si>
  <si>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</si>
  <si>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</si>
  <si>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</si>
  <si>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</si>
  <si>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</si>
  <si>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</si>
  <si>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</si>
  <si>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</si>
  <si>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</si>
  <si>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</si>
  <si>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</si>
  <si>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</si>
  <si>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</si>
  <si>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</si>
  <si>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</si>
  <si>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</si>
  <si>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</si>
  <si>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</si>
  <si>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</si>
  <si>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</si>
  <si>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</si>
  <si>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</si>
  <si>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</si>
  <si>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</si>
  <si>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</si>
  <si>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</si>
  <si>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</si>
  <si>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</si>
  <si>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</si>
  <si>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</si>
  <si>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</si>
  <si>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</si>
  <si>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</si>
  <si>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</si>
  <si>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</si>
  <si>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</si>
  <si>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</si>
  <si>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</si>
  <si>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</si>
  <si>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</si>
  <si>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</si>
  <si>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</si>
  <si>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</si>
  <si>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</si>
  <si>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</si>
  <si>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</si>
  <si>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</si>
  <si>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</si>
  <si>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</si>
  <si>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</si>
  <si>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</si>
  <si>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</si>
  <si>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</si>
  <si>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</si>
  <si>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</si>
  <si>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</si>
  <si>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</si>
  <si>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</si>
  <si>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</si>
  <si>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</si>
  <si>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</si>
  <si>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</si>
  <si>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</si>
  <si>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</si>
  <si>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</si>
  <si>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</si>
  <si>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</si>
  <si>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</si>
  <si>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</si>
  <si>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</si>
  <si>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</si>
  <si>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</si>
  <si>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</si>
  <si>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</si>
  <si>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</si>
  <si>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</si>
  <si>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</si>
  <si>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</si>
  <si>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</si>
  <si>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</si>
  <si>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</si>
  <si>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</si>
  <si>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</si>
  <si>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</si>
  <si>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</si>
  <si>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</si>
  <si>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</si>
  <si>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</si>
  <si>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</si>
  <si>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</si>
  <si>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</si>
  <si>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</si>
  <si>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</si>
  <si>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</si>
  <si>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</si>
  <si>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</si>
  <si>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</si>
  <si>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</si>
  <si>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</si>
  <si>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</si>
  <si>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</si>
  <si>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</si>
  <si>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</si>
  <si>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</si>
  <si>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</si>
  <si>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</si>
  <si>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</si>
  <si>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</si>
  <si>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</si>
  <si>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</si>
  <si>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</si>
  <si>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</si>
  <si>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</si>
  <si>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</si>
  <si>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</si>
  <si>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</si>
  <si>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</si>
  <si>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</si>
  <si>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</si>
  <si>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</si>
  <si>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</si>
  <si>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</si>
  <si>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</si>
  <si>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</si>
  <si>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</si>
  <si>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</si>
  <si>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</si>
  <si>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</si>
  <si>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</si>
  <si>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</si>
  <si>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</si>
  <si>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</si>
  <si>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</si>
  <si>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</si>
  <si>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</si>
  <si>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</si>
  <si>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</si>
  <si>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</si>
  <si>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</si>
  <si>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</si>
  <si>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</si>
  <si>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</si>
  <si>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</si>
  <si>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</si>
  <si>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</si>
  <si>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</si>
  <si>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</si>
  <si>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</si>
  <si>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</si>
  <si>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</si>
  <si>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</si>
  <si>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</si>
  <si>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</si>
  <si>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</si>
  <si>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</si>
  <si>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</si>
  <si>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</si>
  <si>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</si>
  <si>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</si>
  <si>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</si>
  <si>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</si>
  <si>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</si>
  <si>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</si>
  <si>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</si>
  <si>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</si>
  <si>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</si>
  <si>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</si>
  <si>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</si>
  <si>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</si>
  <si>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</si>
  <si>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</si>
  <si>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</si>
  <si>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</si>
  <si>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</si>
  <si>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</si>
  <si>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</si>
  <si>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</si>
  <si>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</si>
  <si>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</si>
  <si>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</si>
  <si>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</si>
  <si>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</si>
  <si>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</si>
  <si>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</si>
  <si>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</si>
  <si>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</si>
  <si>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</si>
  <si>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</si>
  <si>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</si>
  <si>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</si>
  <si>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</si>
  <si>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</si>
  <si>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</si>
  <si>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</si>
  <si>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</si>
  <si>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</si>
  <si>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</si>
  <si>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</si>
  <si>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</si>
  <si>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</si>
  <si>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</si>
  <si>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</si>
  <si>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</si>
  <si>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</si>
  <si>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</si>
  <si>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</si>
  <si>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</si>
  <si>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</si>
  <si>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</si>
  <si>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</si>
  <si>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</si>
  <si>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</si>
  <si>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</si>
  <si>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</si>
  <si>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</si>
  <si>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</si>
  <si>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</si>
  <si>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</si>
  <si>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</si>
  <si>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</si>
  <si>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</si>
  <si>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</si>
  <si>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</si>
  <si>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</si>
  <si>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</si>
  <si>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</si>
  <si>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</si>
  <si>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</si>
  <si>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</si>
  <si>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</si>
  <si>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</si>
  <si>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</si>
  <si>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</si>
  <si>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</si>
  <si>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</si>
  <si>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</si>
  <si>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</si>
  <si>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</si>
  <si>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</si>
  <si>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</si>
  <si>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</si>
  <si>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</si>
  <si>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</si>
  <si>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</si>
  <si>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</si>
  <si>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</si>
  <si>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</si>
  <si>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</si>
  <si>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</si>
  <si>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</si>
  <si>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</si>
  <si>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</si>
  <si>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</si>
  <si>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</si>
  <si>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</si>
  <si>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</si>
  <si>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</si>
  <si>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</si>
  <si>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</si>
  <si>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</si>
  <si>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</si>
  <si>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</si>
  <si>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</si>
  <si>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</si>
  <si>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</si>
  <si>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</si>
  <si>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</si>
  <si>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</si>
  <si>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</si>
  <si>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</si>
  <si>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</si>
  <si>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</si>
  <si>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</si>
  <si>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</si>
  <si>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</si>
  <si>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</si>
  <si>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</si>
  <si>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</si>
  <si>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</si>
  <si>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</si>
  <si>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</si>
  <si>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</si>
  <si>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</si>
  <si>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</si>
  <si>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</si>
  <si>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</si>
  <si>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</si>
  <si>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</si>
  <si>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</si>
  <si>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</si>
  <si>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</si>
  <si>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</si>
  <si>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</si>
  <si>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</si>
  <si>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</si>
  <si>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</si>
  <si>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</si>
  <si>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</si>
  <si>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</si>
  <si>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</si>
  <si>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</si>
  <si>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</si>
  <si>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</si>
  <si>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</si>
  <si>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</si>
  <si>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</si>
  <si>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</si>
  <si>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</si>
  <si>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</si>
  <si>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</si>
  <si>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</si>
  <si>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</si>
  <si>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</si>
  <si>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</si>
  <si>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</si>
  <si>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</si>
  <si>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</si>
  <si>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</si>
  <si>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</si>
  <si>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</si>
  <si>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</si>
  <si>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</si>
  <si>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</si>
  <si>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</si>
  <si>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</si>
  <si>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</si>
  <si>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</si>
  <si>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</si>
  <si>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</si>
  <si>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</si>
  <si>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</si>
  <si>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</si>
  <si>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</si>
  <si>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</si>
  <si>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</si>
  <si>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</si>
  <si>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</si>
  <si>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</si>
  <si>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</si>
  <si>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</si>
  <si>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</si>
  <si>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</si>
  <si>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</si>
  <si>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</si>
  <si>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</si>
  <si>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</si>
  <si>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</si>
  <si>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</si>
  <si>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</si>
  <si>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</si>
  <si>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</si>
  <si>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</si>
  <si>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</si>
  <si>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</si>
  <si>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</si>
  <si>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</si>
  <si>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</si>
  <si>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</si>
  <si>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</si>
  <si>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</si>
  <si>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</si>
  <si>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</si>
  <si>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</si>
  <si>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</si>
  <si>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</si>
  <si>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</si>
  <si>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</si>
  <si>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</si>
  <si>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</si>
  <si>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</si>
  <si>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</si>
  <si>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</si>
  <si>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</si>
  <si>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</si>
  <si>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</si>
  <si>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</si>
  <si>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</si>
  <si>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</si>
  <si>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</si>
  <si>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</si>
  <si>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</si>
  <si>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</si>
  <si>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</si>
  <si>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</si>
  <si>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</si>
  <si>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</si>
  <si>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</si>
  <si>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</si>
  <si>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</si>
  <si>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</si>
  <si>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</si>
  <si>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</si>
  <si>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</si>
  <si>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</si>
  <si>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</si>
  <si>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</si>
  <si>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</si>
  <si>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</si>
  <si>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</si>
  <si>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</si>
  <si>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</si>
  <si>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</si>
  <si>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</si>
  <si>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</si>
  <si>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</si>
  <si>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</si>
  <si>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</si>
  <si>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</si>
  <si>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</si>
  <si>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</si>
  <si>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</si>
  <si>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</si>
  <si>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</si>
  <si>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</si>
  <si>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</si>
  <si>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</si>
  <si>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</si>
  <si>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</si>
  <si>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</si>
  <si>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</si>
  <si>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</si>
  <si>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</si>
  <si>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</si>
  <si>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</si>
  <si>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</si>
  <si>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</si>
  <si>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</si>
  <si>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</si>
  <si>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</si>
  <si>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</si>
  <si>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</si>
  <si>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</si>
  <si>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</si>
  <si>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</si>
  <si>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</si>
  <si>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</si>
  <si>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</si>
  <si>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</si>
  <si>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</si>
  <si>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</si>
  <si>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</si>
  <si>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</si>
  <si>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</si>
  <si>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</si>
  <si>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</si>
  <si>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</si>
  <si>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</si>
  <si>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</si>
  <si>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</si>
  <si>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</si>
  <si>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</si>
  <si>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</si>
  <si>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</si>
  <si>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</si>
  <si>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</si>
  <si>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</si>
  <si>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</si>
  <si>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</si>
  <si>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</si>
  <si>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</si>
  <si>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</si>
  <si>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</si>
  <si>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</si>
  <si>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</si>
  <si>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</si>
  <si>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</si>
  <si>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</si>
  <si>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</si>
  <si>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</si>
  <si>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</si>
  <si>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</si>
  <si>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</si>
  <si>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</si>
  <si>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</si>
  <si>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</si>
  <si>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</si>
  <si>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</si>
  <si>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</si>
  <si>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</si>
  <si>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</si>
  <si>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</si>
  <si>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</si>
  <si>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</si>
  <si>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</si>
  <si>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</si>
  <si>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</si>
  <si>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</si>
  <si>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</si>
  <si>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</si>
  <si>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</si>
  <si>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</si>
  <si>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</si>
  <si>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</si>
  <si>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</si>
  <si>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</si>
  <si>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</si>
  <si>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</si>
  <si>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</si>
  <si>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</si>
  <si>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</si>
  <si>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</si>
  <si>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</si>
  <si>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</si>
  <si>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</si>
  <si>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</si>
  <si>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</si>
  <si>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</si>
  <si>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</si>
  <si>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</si>
  <si>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</si>
  <si>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</si>
  <si>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</si>
  <si>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</si>
  <si>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</si>
  <si>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</si>
  <si>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</si>
  <si>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</si>
  <si>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</si>
  <si>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</si>
  <si>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</si>
  <si>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</si>
  <si>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</si>
  <si>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</si>
  <si>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</si>
  <si>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</si>
  <si>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</si>
  <si>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</si>
  <si>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</si>
  <si>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</si>
  <si>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</si>
  <si>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</si>
  <si>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</si>
  <si>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</si>
  <si>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</si>
  <si>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</si>
  <si>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</si>
  <si>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</si>
  <si>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</si>
  <si>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</si>
  <si>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</si>
  <si>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</si>
  <si>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</si>
  <si>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</si>
  <si>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</si>
  <si>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</si>
  <si>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</si>
  <si>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</si>
  <si>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</si>
  <si>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</si>
  <si>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</si>
  <si>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</si>
  <si>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</si>
  <si>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</si>
  <si>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</si>
  <si>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</si>
  <si>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</si>
  <si>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</si>
  <si>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</si>
  <si>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</si>
  <si>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</si>
  <si>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</si>
  <si>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</si>
  <si>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</si>
  <si>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</si>
  <si>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</si>
  <si>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</si>
  <si>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</si>
  <si>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</si>
  <si>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</si>
  <si>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</si>
  <si>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</si>
  <si>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</si>
  <si>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</si>
  <si>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</si>
  <si>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</si>
  <si>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</si>
  <si>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</si>
  <si>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</si>
  <si>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</si>
  <si>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</si>
  <si>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</si>
  <si>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</si>
  <si>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</si>
  <si>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</si>
  <si>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</si>
  <si>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</si>
  <si>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</si>
  <si>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</si>
  <si>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</si>
  <si>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</si>
  <si>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</si>
  <si>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</si>
  <si>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</si>
  <si>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</si>
  <si>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</si>
  <si>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</si>
  <si>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</si>
  <si>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</si>
  <si>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</si>
  <si>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</si>
  <si>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</si>
  <si>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</si>
  <si>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</si>
  <si>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</si>
  <si>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</si>
  <si>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</si>
  <si>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</si>
  <si>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</si>
  <si>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</si>
  <si>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</si>
  <si>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</si>
  <si>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</si>
  <si>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</si>
  <si>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</si>
  <si>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</si>
  <si>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</si>
  <si>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</si>
  <si>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</si>
  <si>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</si>
  <si>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</si>
  <si>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</si>
  <si>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</si>
  <si>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</si>
  <si>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</si>
  <si>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</si>
  <si>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</si>
  <si>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</si>
  <si>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</si>
  <si>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</si>
  <si>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</si>
  <si>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</si>
  <si>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</si>
  <si>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</si>
  <si>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</si>
  <si>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</si>
  <si>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</si>
  <si>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</si>
  <si>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</si>
  <si>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</si>
  <si>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</si>
  <si>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</si>
  <si>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</si>
  <si>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</si>
  <si>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</si>
  <si>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</si>
  <si>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</si>
  <si>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</si>
  <si>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</si>
  <si>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</si>
  <si>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</si>
  <si>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</si>
  <si>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</si>
  <si>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</si>
  <si>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</si>
  <si>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</si>
  <si>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</si>
  <si>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</si>
  <si>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</si>
  <si>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</si>
  <si>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</si>
  <si>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</si>
  <si>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</si>
  <si>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</si>
  <si>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</si>
  <si>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</si>
  <si>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</si>
  <si>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</si>
  <si>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</si>
  <si>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</si>
  <si>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</si>
  <si>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</si>
  <si>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</si>
  <si>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</si>
  <si>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</si>
  <si>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</si>
  <si>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</si>
  <si>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</si>
  <si>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</si>
  <si>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</si>
  <si>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</si>
  <si>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</si>
  <si>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</si>
  <si>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</si>
  <si>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</si>
  <si>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</si>
  <si>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</si>
  <si>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</si>
  <si>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</si>
  <si>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</si>
  <si>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</si>
  <si>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</si>
  <si>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</si>
  <si>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</si>
  <si>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</si>
  <si>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</si>
  <si>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</si>
  <si>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</si>
  <si>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</si>
  <si>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</si>
  <si>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</si>
  <si>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</si>
  <si>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</si>
  <si>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</si>
  <si>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</si>
  <si>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</si>
  <si>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</si>
  <si>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</si>
  <si>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</si>
  <si>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</si>
  <si>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</si>
  <si>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</si>
  <si>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</si>
  <si>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</si>
  <si>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</si>
  <si>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</si>
  <si>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</si>
  <si>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</si>
  <si>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</si>
  <si>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</si>
  <si>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</si>
  <si>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</si>
  <si>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</si>
  <si>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</si>
  <si>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</si>
  <si>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</si>
  <si>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</si>
  <si>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</si>
  <si>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</si>
  <si>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</si>
  <si>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</si>
  <si>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</si>
  <si>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</si>
  <si>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</si>
  <si>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</si>
  <si>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</si>
  <si>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</si>
  <si>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</si>
  <si>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</si>
  <si>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</si>
  <si>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</si>
  <si>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</si>
  <si>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</si>
  <si>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</si>
  <si>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</si>
  <si>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</si>
  <si>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</si>
  <si>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</si>
  <si>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</si>
  <si>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</si>
  <si>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</si>
  <si>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</si>
  <si>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</si>
  <si>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</si>
  <si>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</si>
  <si>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</si>
  <si>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</si>
  <si>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</si>
  <si>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</si>
  <si>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</si>
  <si>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</si>
  <si>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</si>
  <si>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</si>
  <si>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</si>
  <si>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</si>
  <si>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</si>
  <si>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</si>
  <si>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</si>
  <si>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</si>
  <si>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</si>
  <si>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</si>
  <si>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</si>
  <si>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</si>
  <si>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</si>
  <si>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</si>
  <si>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</si>
  <si>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</si>
  <si>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</si>
  <si>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</si>
  <si>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</si>
  <si>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</si>
  <si>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</si>
  <si>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</si>
  <si>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</si>
  <si>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</si>
  <si>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</si>
  <si>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</si>
  <si>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</si>
  <si>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</si>
  <si>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</si>
  <si>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</si>
  <si>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</si>
  <si>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</si>
  <si>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</si>
  <si>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</si>
  <si>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</si>
  <si>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</si>
  <si>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</si>
  <si>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</si>
  <si>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</si>
  <si>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</si>
  <si>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</si>
  <si>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</si>
  <si>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</si>
  <si>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</si>
  <si>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</si>
  <si>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</si>
  <si>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</si>
  <si>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</si>
  <si>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</si>
  <si>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</si>
  <si>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</si>
  <si>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</si>
  <si>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</si>
  <si>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</si>
  <si>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</si>
  <si>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</si>
  <si>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</si>
  <si>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</si>
  <si>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</si>
  <si>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</si>
  <si>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</si>
  <si>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</si>
  <si>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</si>
  <si>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</si>
  <si>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</si>
  <si>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</si>
  <si>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</si>
  <si>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</si>
  <si>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</si>
  <si>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</si>
  <si>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</si>
  <si>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</si>
  <si>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</si>
  <si>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</si>
  <si>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</si>
  <si>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</si>
  <si>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</si>
  <si>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</si>
  <si>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</si>
  <si>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</si>
  <si>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</si>
  <si>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</si>
  <si>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</si>
  <si>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</si>
  <si>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</si>
  <si>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</si>
  <si>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</si>
  <si>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</si>
  <si>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</si>
  <si>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</si>
  <si>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</si>
  <si>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</si>
  <si>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</si>
  <si>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</si>
  <si>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</si>
  <si>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</si>
  <si>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</si>
  <si>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</si>
  <si>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</si>
  <si>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</si>
  <si>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</si>
  <si>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</si>
  <si>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</si>
  <si>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</si>
  <si>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</si>
  <si>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</si>
  <si>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</si>
  <si>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</si>
  <si>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</si>
  <si>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</si>
  <si>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</si>
  <si>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</si>
  <si>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</si>
  <si>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</si>
  <si>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</si>
  <si>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</si>
  <si>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</si>
  <si>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</si>
  <si>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</si>
  <si>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</si>
  <si>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</si>
  <si>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</si>
  <si>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</si>
  <si>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</si>
  <si>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</si>
  <si>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</si>
  <si>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</si>
  <si>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</si>
  <si>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</si>
  <si>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</si>
  <si>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</si>
  <si>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</si>
  <si>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</si>
  <si>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</si>
  <si>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</si>
  <si>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</si>
  <si>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</si>
  <si>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</si>
  <si>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</si>
  <si>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</si>
  <si>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</si>
  <si>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</si>
  <si>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</si>
  <si>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</si>
  <si>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</si>
  <si>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</si>
  <si>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</si>
  <si>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</si>
  <si>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</si>
  <si>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</si>
  <si>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</si>
  <si>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</si>
  <si>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</si>
  <si>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</si>
  <si>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</si>
  <si>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</si>
  <si>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</si>
  <si>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</si>
  <si>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</si>
  <si>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</si>
  <si>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</si>
  <si>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</si>
  <si>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</si>
  <si>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</si>
  <si>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</si>
  <si>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</si>
  <si>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</si>
  <si>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</si>
  <si>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</si>
  <si>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</si>
  <si>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</si>
  <si>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</si>
  <si>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</si>
  <si>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</si>
  <si>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</si>
  <si>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</si>
  <si>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</si>
  <si>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</si>
  <si>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</si>
  <si>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</si>
  <si>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</si>
  <si>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</si>
  <si>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</si>
  <si>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</si>
  <si>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</si>
  <si>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</si>
  <si>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</si>
  <si>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</si>
  <si>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</si>
  <si>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</si>
  <si>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</si>
  <si>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</si>
  <si>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</si>
  <si>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</si>
  <si>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</si>
  <si>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</si>
  <si>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</si>
  <si>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</si>
  <si>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</si>
  <si>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</si>
  <si>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</si>
  <si>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</si>
  <si>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</si>
  <si>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</si>
  <si>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</si>
  <si>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</si>
  <si>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</si>
  <si>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</si>
  <si>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</si>
  <si>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</si>
  <si>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</si>
  <si>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</si>
  <si>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</si>
  <si>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</si>
  <si>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</si>
  <si>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</si>
  <si>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</si>
  <si>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</si>
  <si>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</si>
  <si>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</si>
  <si>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</si>
  <si>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</si>
  <si>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</si>
  <si>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</si>
  <si>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</si>
  <si>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</si>
  <si>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</si>
  <si>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</si>
  <si>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</si>
  <si>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</si>
  <si>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</si>
  <si>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</si>
  <si>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</si>
  <si>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</si>
  <si>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</si>
  <si>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</si>
  <si>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</si>
  <si>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</si>
  <si>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</si>
  <si>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</si>
  <si>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</si>
  <si>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</si>
  <si>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</si>
  <si>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</si>
  <si>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</si>
  <si>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</si>
  <si>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</si>
  <si>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</si>
  <si>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</si>
  <si>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</si>
  <si>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</si>
  <si>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</si>
  <si>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</si>
  <si>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</si>
  <si>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</si>
  <si>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</si>
  <si>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</si>
  <si>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</si>
  <si>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</si>
  <si>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</si>
  <si>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</si>
  <si>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</si>
  <si>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</si>
  <si>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</si>
  <si>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</si>
  <si>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</si>
  <si>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</si>
  <si>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</si>
  <si>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</si>
  <si>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</si>
  <si>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</si>
  <si>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</si>
  <si>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</si>
  <si>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</si>
  <si>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</si>
  <si>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</si>
  <si>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</si>
  <si>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</si>
  <si>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</si>
  <si>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</si>
  <si>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</si>
  <si>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</si>
  <si>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</si>
  <si>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</si>
  <si>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</si>
  <si>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</si>
  <si>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</si>
  <si>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</si>
  <si>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</si>
  <si>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</si>
  <si>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</si>
  <si>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</si>
  <si>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</si>
  <si>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</si>
  <si>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</si>
  <si>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</si>
  <si>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</si>
  <si>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</si>
  <si>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</si>
  <si>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</si>
  <si>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</si>
  <si>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</si>
  <si>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</si>
  <si>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</si>
  <si>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</si>
  <si>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</si>
  <si>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</si>
  <si>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</si>
  <si>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</si>
  <si>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</si>
  <si>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</si>
  <si>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</si>
  <si>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</si>
  <si>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</si>
  <si>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</si>
  <si>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</si>
  <si>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</si>
  <si>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</si>
  <si>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</si>
  <si>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</si>
  <si>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</si>
  <si>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</si>
  <si>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</si>
  <si>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</si>
  <si>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</si>
  <si>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</si>
  <si>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</si>
  <si>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</si>
  <si>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</si>
  <si>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</si>
  <si>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</si>
  <si>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</si>
  <si>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</si>
  <si>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</si>
  <si>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</si>
  <si>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</si>
  <si>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</si>
  <si>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</si>
  <si>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</si>
  <si>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</si>
  <si>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</si>
  <si>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</si>
  <si>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</si>
  <si>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</si>
  <si>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</si>
  <si>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</si>
  <si>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</si>
  <si>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</si>
  <si>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</si>
  <si>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</si>
  <si>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</si>
  <si>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</si>
  <si>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</si>
  <si>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</si>
  <si>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</si>
  <si>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</si>
  <si>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</si>
  <si>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</si>
  <si>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</si>
  <si>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</si>
  <si>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</si>
  <si>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</si>
  <si>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</si>
  <si>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</si>
  <si>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</si>
  <si>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</si>
  <si>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</si>
  <si>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</si>
  <si>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</si>
  <si>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</si>
  <si>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</si>
  <si>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</si>
  <si>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</si>
  <si>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</si>
  <si>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</si>
  <si>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</si>
  <si>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</si>
  <si>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</si>
  <si>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</si>
  <si>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</si>
  <si>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</si>
  <si>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</si>
  <si>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</si>
  <si>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</si>
  <si>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</si>
  <si>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</si>
  <si>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</si>
  <si>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</si>
  <si>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</si>
  <si>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</si>
  <si>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</si>
  <si>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</si>
  <si>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</si>
  <si>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</si>
  <si>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</si>
  <si>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</si>
  <si>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</si>
  <si>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</si>
  <si>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</si>
  <si>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</si>
  <si>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</si>
  <si>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</si>
  <si>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</si>
  <si>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</si>
  <si>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</si>
  <si>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</si>
  <si>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</si>
  <si>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</si>
  <si>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</si>
  <si>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</si>
  <si>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</si>
  <si>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</si>
  <si>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</si>
  <si>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</si>
  <si>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</si>
  <si>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</si>
  <si>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</si>
  <si>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</si>
  <si>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</si>
  <si>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</si>
  <si>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</si>
  <si>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</si>
  <si>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</si>
  <si>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</si>
  <si>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</si>
  <si>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</si>
  <si>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</si>
  <si>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</si>
  <si>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</si>
  <si>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</si>
  <si>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</si>
  <si>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</si>
  <si>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</si>
  <si>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</si>
  <si>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</si>
  <si>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</si>
  <si>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</si>
  <si>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</si>
  <si>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</si>
  <si>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</si>
  <si>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</si>
  <si>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</si>
  <si>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</si>
  <si>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</si>
  <si>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</si>
  <si>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</si>
  <si>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</si>
  <si>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</si>
  <si>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</si>
  <si>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</si>
  <si>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</si>
  <si>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</si>
  <si>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</si>
  <si>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</si>
  <si>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</si>
  <si>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</si>
  <si>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</si>
  <si>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</si>
  <si>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</si>
  <si>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</si>
  <si>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</si>
  <si>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</si>
  <si>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</si>
  <si>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</si>
  <si>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</si>
  <si>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</si>
  <si>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</si>
  <si>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</si>
  <si>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</si>
  <si>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</si>
  <si>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</si>
  <si>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</si>
  <si>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</si>
  <si>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</si>
  <si>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</si>
  <si>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</si>
  <si>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</si>
  <si>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</si>
  <si>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</si>
  <si>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</si>
  <si>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</si>
  <si>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</si>
  <si>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</si>
  <si>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</si>
  <si>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</si>
  <si>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</si>
  <si>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</si>
  <si>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</si>
  <si>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</si>
  <si>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</si>
  <si>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</si>
  <si>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</si>
  <si>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</si>
  <si>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</si>
  <si>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</si>
  <si>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</si>
  <si>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</si>
  <si>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</si>
  <si>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</si>
  <si>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</si>
  <si>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</si>
  <si>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</si>
  <si>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</si>
  <si>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</si>
  <si>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</si>
  <si>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</si>
  <si>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</si>
  <si>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</si>
  <si>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</si>
  <si>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</si>
  <si>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</si>
  <si>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</si>
  <si>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</si>
  <si>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</si>
  <si>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</si>
  <si>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</si>
  <si>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</si>
  <si>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</si>
  <si>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</si>
  <si>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</si>
  <si>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</si>
  <si>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</si>
  <si>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</si>
  <si>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</si>
  <si>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</si>
  <si>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</si>
  <si>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</si>
  <si>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</si>
  <si>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</si>
  <si>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</si>
  <si>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</si>
  <si>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</si>
  <si>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</si>
  <si>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</si>
  <si>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</si>
  <si>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</si>
  <si>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</si>
  <si>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</si>
  <si>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</si>
  <si>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</si>
  <si>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</si>
  <si>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</si>
  <si>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</si>
  <si>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</si>
  <si>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</si>
  <si>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</si>
  <si>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</si>
  <si>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</si>
  <si>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</si>
  <si>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</si>
  <si>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</si>
  <si>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</si>
  <si>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</si>
  <si>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</si>
  <si>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</si>
  <si>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</si>
  <si>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</si>
  <si>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</si>
  <si>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</si>
  <si>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</si>
  <si>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</si>
  <si>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</si>
  <si>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</si>
  <si>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</si>
  <si>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</si>
  <si>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</si>
  <si>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</si>
  <si>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</si>
  <si>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</si>
  <si>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</si>
  <si>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</si>
  <si>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</si>
  <si>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</si>
  <si>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</si>
  <si>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</si>
  <si>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</si>
  <si>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</si>
  <si>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</si>
  <si>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</si>
  <si>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</si>
  <si>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</si>
  <si>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</si>
  <si>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</si>
  <si>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</si>
  <si>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</si>
  <si>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</si>
  <si>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</si>
  <si>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</si>
  <si>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</si>
  <si>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</si>
  <si>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</si>
  <si>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</si>
  <si>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</si>
  <si>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</si>
  <si>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</si>
  <si>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</si>
  <si>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</si>
  <si>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</si>
  <si>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</si>
  <si>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</si>
  <si>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</si>
  <si>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</si>
  <si>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</si>
  <si>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</si>
  <si>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</si>
  <si>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</si>
  <si>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</si>
  <si>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</si>
  <si>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</si>
  <si>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</si>
  <si>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</si>
  <si>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</si>
  <si>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</si>
  <si>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</si>
  <si>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</si>
  <si>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</si>
  <si>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</si>
  <si>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</si>
  <si>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</si>
  <si>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</si>
  <si>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</si>
  <si>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</si>
  <si>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</si>
  <si>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</si>
  <si>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</si>
  <si>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</si>
  <si>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</si>
  <si>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</si>
  <si>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</si>
  <si>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</si>
  <si>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</si>
  <si>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</si>
  <si>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</si>
  <si>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</si>
  <si>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</si>
  <si>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</si>
  <si>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</si>
  <si>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</si>
  <si>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</si>
  <si>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</si>
  <si>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</si>
  <si>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</si>
  <si>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</si>
  <si>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</si>
  <si>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</si>
  <si>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</si>
  <si>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</si>
  <si>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</si>
  <si>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</si>
  <si>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</si>
  <si>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</si>
  <si>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</si>
  <si>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</si>
  <si>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</si>
  <si>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</si>
  <si>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</si>
  <si>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</si>
  <si>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</si>
  <si>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</si>
  <si>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</si>
  <si>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</si>
  <si>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</si>
  <si>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</si>
  <si>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</si>
  <si>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</si>
  <si>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</si>
  <si>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</si>
  <si>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</si>
  <si>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</si>
  <si>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</si>
  <si>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</si>
  <si>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</si>
  <si>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</si>
  <si>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</si>
  <si>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</si>
  <si>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</si>
  <si>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</si>
  <si>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</si>
  <si>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</si>
  <si>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</si>
  <si>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</si>
  <si>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</si>
  <si>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</si>
  <si>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</si>
  <si>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</si>
  <si>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</si>
  <si>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</si>
  <si>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</si>
  <si>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</si>
  <si>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</si>
  <si>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</si>
  <si>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</si>
  <si>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</si>
  <si>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</si>
  <si>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</si>
  <si>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</si>
  <si>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</si>
  <si>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</si>
  <si>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</si>
  <si>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</si>
  <si>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</si>
  <si>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</si>
  <si>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</si>
  <si>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</si>
  <si>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</si>
  <si>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</si>
  <si>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</si>
  <si>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</si>
  <si>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</si>
  <si>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</si>
  <si>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</si>
  <si>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</si>
  <si>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</si>
  <si>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</si>
  <si>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</si>
  <si>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</si>
  <si>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</si>
  <si>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</si>
  <si>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</si>
  <si>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</si>
  <si>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</si>
  <si>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</si>
  <si>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</si>
  <si>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</si>
  <si>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</si>
  <si>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</si>
  <si>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</si>
  <si>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</si>
  <si>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</si>
  <si>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</si>
  <si>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</si>
  <si>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</si>
  <si>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</si>
  <si>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</si>
  <si>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</si>
  <si>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</si>
  <si>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</si>
  <si>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</si>
  <si>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</si>
  <si>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</si>
  <si>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</si>
  <si>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</si>
  <si>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</si>
  <si>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</si>
  <si>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</si>
  <si>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</si>
  <si>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</si>
  <si>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</si>
  <si>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</si>
  <si>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</si>
  <si>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</si>
  <si>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</si>
  <si>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</si>
  <si>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</si>
  <si>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</si>
  <si>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</si>
  <si>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</si>
  <si>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</si>
  <si>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</si>
  <si>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</si>
  <si>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</si>
  <si>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</si>
  <si>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</si>
  <si>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</si>
  <si>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</si>
  <si>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</si>
  <si>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</si>
  <si>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</si>
  <si>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</si>
  <si>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</si>
  <si>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</si>
  <si>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</si>
  <si>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</si>
  <si>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</si>
  <si>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</si>
  <si>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</si>
  <si>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</si>
  <si>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</si>
  <si>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</si>
  <si>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</si>
  <si>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</si>
  <si>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</si>
  <si>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</si>
  <si>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</si>
  <si>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</si>
  <si>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</si>
  <si>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</si>
  <si>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</si>
  <si>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</si>
  <si>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</si>
  <si>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</si>
  <si>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</si>
  <si>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</si>
  <si>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</si>
  <si>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</si>
  <si>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</si>
  <si>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</si>
  <si>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</si>
  <si>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</si>
  <si>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</si>
  <si>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</si>
  <si>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</si>
  <si>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</si>
  <si>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</si>
  <si>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</si>
  <si>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</si>
  <si>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</si>
  <si>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</si>
  <si>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</si>
  <si>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</si>
  <si>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</si>
  <si>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</si>
  <si>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</si>
  <si>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</si>
  <si>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</si>
  <si>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</si>
  <si>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</si>
  <si>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</si>
  <si>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</si>
  <si>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</si>
  <si>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</si>
  <si>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</si>
  <si>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</si>
  <si>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</si>
  <si>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</si>
  <si>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</si>
  <si>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</si>
  <si>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</si>
  <si>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</si>
  <si>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</si>
  <si>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</si>
  <si>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</si>
  <si>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</si>
  <si>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</si>
  <si>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</si>
  <si>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</si>
  <si>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</si>
  <si>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</si>
  <si>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</si>
  <si>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</si>
  <si>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</si>
  <si>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</si>
  <si>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</si>
  <si>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</si>
  <si>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</si>
  <si>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</si>
  <si>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</si>
  <si>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</si>
  <si>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</si>
  <si>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</si>
  <si>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</si>
  <si>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</si>
  <si>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</si>
  <si>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</si>
  <si>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</si>
  <si>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</si>
  <si>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</si>
  <si>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</si>
  <si>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</si>
  <si>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</si>
  <si>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</si>
  <si>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</si>
  <si>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</si>
  <si>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</si>
  <si>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</si>
  <si>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</si>
  <si>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</si>
  <si>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</si>
  <si>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</si>
  <si>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</si>
  <si>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</si>
  <si>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</si>
  <si>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</si>
  <si>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</si>
  <si>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</si>
  <si>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</si>
  <si>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</si>
  <si>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</si>
  <si>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</si>
  <si>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</si>
  <si>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</si>
  <si>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</si>
  <si>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</si>
  <si>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</si>
  <si>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</si>
  <si>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</si>
  <si>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</si>
  <si>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</si>
  <si>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</si>
  <si>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</si>
  <si>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</si>
  <si>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</si>
  <si>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</si>
  <si>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</si>
  <si>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</si>
  <si>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</si>
  <si>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</si>
  <si>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</si>
  <si>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</si>
  <si>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</si>
  <si>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</si>
  <si>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</si>
  <si>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</si>
  <si>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</si>
  <si>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</si>
  <si>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</si>
  <si>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</si>
  <si>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</si>
  <si>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</si>
  <si>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</si>
  <si>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</si>
  <si>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</si>
  <si>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</si>
  <si>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</si>
  <si>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</si>
  <si>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</si>
  <si>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</si>
  <si>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</si>
  <si>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</si>
  <si>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</si>
  <si>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</si>
  <si>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</si>
  <si>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</si>
  <si>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</si>
  <si>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</si>
  <si>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</si>
  <si>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</si>
  <si>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</si>
  <si>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</si>
  <si>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</si>
  <si>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</si>
  <si>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</si>
  <si>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</si>
  <si>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</si>
  <si>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</si>
  <si>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</si>
  <si>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</si>
  <si>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</si>
  <si>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</si>
  <si>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</si>
  <si>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</si>
  <si>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</si>
  <si>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</si>
  <si>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</si>
  <si>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</si>
  <si>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</si>
  <si>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</si>
  <si>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</si>
  <si>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</si>
  <si>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</si>
  <si>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</si>
  <si>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</si>
  <si>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</si>
  <si>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</si>
  <si>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</si>
  <si>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</si>
  <si>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</si>
  <si>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</si>
  <si>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</si>
  <si>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</si>
  <si>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</si>
  <si>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</si>
  <si>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</si>
  <si>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</si>
  <si>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</si>
  <si>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</si>
  <si>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</si>
  <si>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</si>
  <si>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</si>
  <si>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</si>
  <si>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</si>
  <si>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</si>
  <si>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</si>
  <si>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</si>
  <si>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</si>
  <si>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</si>
  <si>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</si>
  <si>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</si>
  <si>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</si>
  <si>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</si>
  <si>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</si>
  <si>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</si>
  <si>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</si>
  <si>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</si>
  <si>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</si>
  <si>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</si>
  <si>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</si>
  <si>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</si>
  <si>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</si>
  <si>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</si>
  <si>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</si>
  <si>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</si>
  <si>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</si>
  <si>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</si>
  <si>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</si>
  <si>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</si>
  <si>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</si>
  <si>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</si>
  <si>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</si>
  <si>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</si>
  <si>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</si>
  <si>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</si>
  <si>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</si>
  <si>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</si>
  <si>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</si>
  <si>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</si>
  <si>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</si>
  <si>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</si>
  <si>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</si>
  <si>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</si>
  <si>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</si>
  <si>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</si>
  <si>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</si>
  <si>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</si>
  <si>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</si>
  <si>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</si>
  <si>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</si>
  <si>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</si>
  <si>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</si>
  <si>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</si>
  <si>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</si>
  <si>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</si>
  <si>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</si>
  <si>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</si>
  <si>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</si>
  <si>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</si>
  <si>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</si>
  <si>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</si>
  <si>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</si>
  <si>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</si>
  <si>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</si>
  <si>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</si>
  <si>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</si>
  <si>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</si>
  <si>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</si>
  <si>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</si>
  <si>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</si>
  <si>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</si>
  <si>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</si>
  <si>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</si>
  <si>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</si>
  <si>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</si>
  <si>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</si>
  <si>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</si>
  <si>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</si>
  <si>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</si>
  <si>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</si>
  <si>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</si>
  <si>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</si>
  <si>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</si>
  <si>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</si>
  <si>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</si>
  <si>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</si>
  <si>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</si>
  <si>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</si>
  <si>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</si>
  <si>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</si>
  <si>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</si>
  <si>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</si>
  <si>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</si>
  <si>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</si>
  <si>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</si>
  <si>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</si>
  <si>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</si>
  <si>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</si>
  <si>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</si>
  <si>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</si>
  <si>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</si>
  <si>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</si>
  <si>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</si>
  <si>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</si>
  <si>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</si>
  <si>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</si>
  <si>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</si>
  <si>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</si>
  <si>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</si>
  <si>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</si>
  <si>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</si>
  <si>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</si>
  <si>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</si>
  <si>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</si>
  <si>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</si>
  <si>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</si>
  <si>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</si>
  <si>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</si>
  <si>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</si>
  <si>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</si>
  <si>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</si>
  <si>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</si>
  <si>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</si>
  <si>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</si>
  <si>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</si>
  <si>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</si>
  <si>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</si>
  <si>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</si>
  <si>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</si>
  <si>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</si>
  <si>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</si>
  <si>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</si>
  <si>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</si>
  <si>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</si>
  <si>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</si>
  <si>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</si>
  <si>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</si>
  <si>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</si>
  <si>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</si>
  <si>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</si>
  <si>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</si>
  <si>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</si>
  <si>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</si>
  <si>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</si>
  <si>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</si>
  <si>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</si>
  <si>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</si>
  <si>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</si>
  <si>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</si>
  <si>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</si>
  <si>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</si>
  <si>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</si>
  <si>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</si>
  <si>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</si>
  <si>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</si>
  <si>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</si>
  <si>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</si>
  <si>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</si>
  <si>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</si>
  <si>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</si>
  <si>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</si>
  <si>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</si>
  <si>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</si>
  <si>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</si>
  <si>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</si>
  <si>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</si>
  <si>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</si>
  <si>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</si>
  <si>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</si>
  <si>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</si>
  <si>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</si>
  <si>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</si>
  <si>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</si>
  <si>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</si>
  <si>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</si>
  <si>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</si>
  <si>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</si>
  <si>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</si>
  <si>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</si>
  <si>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</si>
  <si>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</si>
  <si>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</si>
  <si>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</si>
  <si>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</si>
  <si>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</si>
  <si>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</si>
  <si>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</si>
  <si>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</si>
  <si>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</si>
  <si>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</si>
  <si>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</si>
  <si>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</si>
  <si>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</si>
  <si>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</si>
  <si>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</si>
  <si>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</si>
  <si>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</si>
  <si>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</si>
  <si>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</si>
  <si>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</si>
  <si>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</si>
  <si>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</si>
  <si>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</si>
  <si>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</si>
  <si>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</si>
  <si>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</si>
  <si>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</si>
  <si>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</si>
  <si>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</si>
  <si>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</si>
  <si>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</si>
  <si>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</si>
  <si>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</si>
  <si>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</si>
  <si>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</si>
  <si>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</si>
  <si>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</si>
  <si>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</si>
  <si>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</si>
  <si>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</si>
  <si>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</si>
  <si>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</si>
  <si>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</si>
  <si>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</si>
  <si>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</si>
  <si>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</si>
  <si>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</si>
  <si>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</si>
  <si>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</si>
  <si>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</si>
  <si>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</si>
  <si>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</si>
  <si>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</si>
  <si>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</si>
  <si>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</si>
  <si>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</si>
  <si>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</si>
  <si>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</si>
  <si>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</si>
  <si>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</si>
  <si>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</si>
  <si>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</si>
  <si>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</si>
  <si>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</si>
  <si>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</si>
  <si>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</si>
  <si>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</si>
  <si>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</si>
  <si>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</si>
  <si>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</si>
  <si>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</si>
  <si>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</si>
  <si>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</si>
  <si>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</si>
  <si>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</si>
  <si>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</si>
  <si>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</si>
  <si>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</si>
  <si>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</si>
  <si>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</si>
  <si>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</si>
  <si>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</si>
  <si>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</si>
  <si>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</si>
  <si>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</si>
  <si>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</si>
  <si>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</si>
  <si>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</si>
  <si>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</si>
  <si>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</si>
  <si>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</si>
  <si>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</si>
  <si>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</si>
  <si>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</si>
  <si>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</si>
  <si>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</si>
  <si>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</si>
  <si>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</si>
  <si>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</si>
  <si>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</si>
  <si>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</si>
  <si>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</si>
  <si>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</si>
  <si>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</si>
  <si>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</si>
  <si>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</si>
  <si>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</si>
  <si>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</si>
  <si>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</si>
  <si>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</si>
  <si>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</si>
  <si>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</si>
  <si>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</si>
  <si>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</si>
  <si>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</si>
  <si>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</si>
  <si>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</si>
  <si>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</si>
  <si>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</si>
  <si>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</si>
  <si>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</si>
  <si>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</si>
  <si>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</si>
  <si>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</si>
  <si>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</si>
  <si>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</si>
  <si>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</si>
  <si>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</si>
  <si>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</si>
  <si>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</si>
  <si>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</si>
  <si>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</si>
  <si>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</si>
  <si>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</si>
  <si>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</si>
  <si>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</si>
  <si>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</si>
  <si>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</si>
  <si>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</si>
  <si>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</si>
  <si>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</si>
  <si>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</si>
  <si>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</si>
  <si>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</si>
  <si>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</si>
  <si>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</si>
  <si>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</si>
  <si>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</si>
  <si>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</si>
  <si>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</si>
  <si>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</si>
  <si>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</si>
  <si>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</si>
  <si>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</si>
  <si>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</si>
  <si>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</si>
  <si>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</si>
  <si>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</si>
  <si>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</si>
  <si>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</si>
  <si>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</si>
  <si>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</si>
  <si>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</si>
  <si>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</si>
  <si>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</si>
  <si>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</si>
  <si>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</si>
  <si>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</si>
  <si>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</si>
  <si>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</si>
  <si>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</si>
  <si>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</si>
  <si>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</si>
  <si>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</si>
  <si>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</si>
  <si>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</si>
  <si>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</si>
  <si>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</si>
  <si>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</si>
  <si>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</si>
  <si>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</si>
  <si>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</si>
  <si>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</si>
  <si>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</si>
  <si>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</si>
  <si>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</si>
  <si>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</si>
  <si>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</si>
  <si>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</si>
  <si>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</si>
  <si>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</si>
  <si>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</si>
  <si>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</si>
  <si>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</si>
  <si>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</si>
  <si>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</si>
  <si>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</si>
  <si>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</si>
  <si>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</si>
  <si>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</si>
  <si>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</si>
  <si>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</si>
  <si>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</si>
  <si>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</si>
  <si>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</si>
  <si>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</si>
  <si>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</si>
  <si>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</si>
  <si>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</si>
  <si>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</si>
  <si>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</si>
  <si>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</si>
  <si>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</si>
  <si>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</si>
  <si>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</si>
  <si>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</si>
  <si>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</si>
  <si>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</si>
  <si>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</si>
  <si>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</si>
  <si>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</si>
  <si>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</si>
  <si>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</si>
  <si>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</si>
  <si>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</si>
  <si>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</si>
  <si>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</si>
  <si>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</si>
  <si>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</si>
  <si>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</si>
  <si>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</si>
  <si>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</si>
  <si>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</si>
  <si>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</si>
  <si>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</si>
  <si>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</si>
  <si>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</si>
  <si>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</si>
  <si>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</si>
  <si>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</si>
  <si>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</si>
  <si>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</si>
  <si>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</si>
  <si>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</si>
  <si>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</si>
  <si>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</si>
  <si>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</si>
  <si>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</si>
  <si>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</si>
  <si>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</si>
  <si>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</si>
  <si>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</si>
  <si>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</si>
  <si>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</si>
  <si>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</si>
  <si>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</si>
  <si>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</si>
  <si>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</si>
  <si>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</si>
  <si>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</si>
  <si>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</si>
  <si>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</si>
  <si>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</si>
  <si>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</si>
  <si>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</si>
  <si>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</si>
  <si>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</si>
  <si>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</si>
  <si>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</si>
  <si>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</si>
  <si>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</si>
  <si>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</si>
  <si>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</si>
  <si>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</si>
  <si>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</si>
  <si>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</si>
  <si>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</si>
  <si>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</si>
  <si>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</si>
  <si>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</si>
  <si>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</si>
  <si>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</si>
  <si>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</si>
  <si>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</si>
  <si>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</si>
  <si>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</si>
  <si>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</si>
  <si>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</si>
  <si>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</si>
  <si>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</si>
  <si>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</si>
  <si>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</si>
  <si>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</si>
  <si>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</si>
  <si>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</si>
  <si>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</si>
  <si>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</si>
  <si>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</si>
  <si>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</si>
  <si>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</si>
  <si>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</si>
  <si>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</si>
  <si>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</si>
  <si>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</si>
  <si>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</si>
  <si>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</si>
  <si>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</si>
  <si>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</si>
  <si>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</si>
  <si>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</si>
  <si>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</si>
  <si>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</si>
  <si>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</si>
  <si>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</si>
  <si>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</si>
  <si>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</si>
  <si>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</si>
  <si>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</si>
  <si>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</si>
  <si>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</si>
  <si>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</si>
  <si>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</si>
  <si>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</si>
  <si>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</si>
  <si>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</si>
  <si>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</si>
  <si>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</si>
  <si>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</si>
  <si>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</si>
  <si>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</si>
  <si>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</si>
  <si>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</si>
  <si>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</si>
  <si>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</si>
  <si>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</si>
  <si>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</si>
  <si>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</si>
  <si>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</si>
  <si>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</si>
  <si>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</si>
  <si>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</si>
  <si>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</si>
  <si>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</si>
  <si>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</si>
  <si>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</si>
  <si>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</si>
  <si>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</si>
  <si>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</si>
  <si>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</si>
  <si>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</si>
  <si>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</si>
  <si>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</si>
  <si>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</si>
  <si>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</si>
  <si>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</si>
  <si>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</si>
  <si>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</si>
  <si>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</si>
  <si>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</si>
  <si>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</si>
  <si>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</si>
  <si>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</si>
  <si>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</si>
  <si>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</si>
  <si>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</si>
  <si>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</si>
  <si>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</si>
  <si>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</si>
  <si>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</si>
  <si>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</si>
  <si>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</si>
  <si>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</si>
  <si>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</si>
  <si>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</si>
  <si>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</si>
  <si>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</si>
  <si>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</si>
  <si>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</si>
  <si>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</si>
  <si>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</si>
  <si>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</si>
  <si>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</si>
  <si>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</si>
  <si>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</si>
  <si>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</si>
  <si>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</si>
  <si>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</si>
  <si>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</si>
  <si>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</si>
  <si>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</si>
  <si>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</si>
  <si>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</si>
  <si>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</si>
  <si>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</si>
  <si>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</si>
  <si>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</si>
  <si>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</si>
  <si>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</si>
  <si>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</si>
  <si>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</si>
  <si>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</si>
  <si>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</si>
  <si>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</si>
  <si>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</si>
  <si>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</si>
  <si>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</si>
  <si>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</si>
  <si>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</si>
  <si>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</si>
  <si>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</si>
  <si>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</si>
  <si>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</si>
  <si>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</si>
  <si>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</si>
  <si>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</si>
  <si>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</si>
  <si>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</si>
  <si>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</si>
  <si>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</si>
  <si>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</si>
  <si>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</si>
  <si>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</si>
  <si>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</si>
  <si>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</si>
  <si>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</si>
  <si>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</si>
  <si>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</si>
  <si>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</si>
  <si>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</si>
  <si>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</si>
  <si>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</si>
  <si>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</si>
  <si>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</si>
  <si>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</si>
  <si>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</si>
  <si>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</si>
  <si>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</si>
  <si>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</si>
  <si>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</si>
  <si>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</si>
  <si>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</si>
  <si>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</si>
  <si>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</si>
  <si>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</si>
  <si>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</si>
  <si>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</si>
  <si>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</si>
  <si>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</si>
  <si>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</si>
  <si>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</si>
  <si>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</si>
  <si>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</si>
  <si>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</si>
  <si>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</si>
  <si>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</si>
  <si>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</si>
  <si>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</si>
  <si>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</si>
  <si>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</si>
  <si>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</si>
  <si>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</si>
  <si>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</si>
  <si>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</si>
  <si>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</si>
  <si>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</si>
  <si>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</si>
  <si>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</si>
  <si>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</si>
  <si>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</si>
  <si>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</si>
  <si>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</si>
  <si>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</si>
  <si>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</si>
  <si>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</si>
  <si>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</si>
  <si>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</si>
  <si>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</si>
  <si>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</si>
  <si>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</si>
  <si>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</si>
  <si>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</si>
  <si>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</si>
  <si>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</si>
  <si>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</si>
  <si>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</si>
  <si>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</si>
  <si>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</si>
  <si>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</si>
  <si>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</si>
  <si>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</si>
  <si>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</si>
  <si>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</si>
  <si>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</si>
  <si>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</si>
  <si>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</si>
  <si>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</si>
  <si>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</si>
  <si>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</si>
  <si>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</si>
  <si>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</si>
  <si>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</si>
  <si>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</si>
  <si>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</si>
  <si>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</si>
  <si>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</si>
  <si>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</si>
  <si>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</si>
  <si>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</si>
  <si>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</si>
  <si>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</si>
  <si>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</si>
  <si>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</si>
  <si>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</si>
  <si>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</si>
  <si>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</si>
  <si>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</si>
  <si>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</si>
  <si>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</si>
  <si>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</si>
  <si>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</si>
  <si>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</si>
  <si>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</si>
  <si>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</si>
  <si>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</si>
  <si>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</si>
  <si>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</si>
  <si>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</si>
  <si>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</si>
  <si>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</si>
  <si>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</si>
  <si>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</si>
  <si>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</si>
  <si>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</si>
  <si>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</si>
  <si>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</si>
  <si>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</si>
  <si>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</si>
  <si>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</si>
  <si>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</si>
  <si>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</si>
  <si>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</si>
  <si>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</si>
  <si>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</si>
  <si>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</si>
  <si>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</si>
  <si>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</si>
  <si>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</si>
  <si>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</si>
  <si>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</si>
  <si>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</si>
  <si>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</si>
  <si>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</si>
  <si>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</si>
  <si>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</si>
  <si>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</si>
  <si>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</si>
  <si>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</si>
  <si>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</si>
  <si>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</si>
  <si>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</si>
  <si>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</si>
  <si>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</si>
  <si>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</si>
  <si>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</si>
  <si>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</si>
  <si>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</si>
  <si>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</si>
  <si>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</si>
  <si>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</si>
  <si>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</si>
  <si>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</si>
  <si>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</si>
  <si>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</si>
  <si>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</si>
  <si>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</si>
  <si>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</si>
  <si>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</si>
  <si>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</si>
  <si>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</si>
  <si>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</si>
  <si>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</si>
  <si>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</si>
  <si>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</si>
  <si>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</si>
  <si>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</si>
  <si>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</si>
  <si>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</si>
  <si>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</si>
  <si>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</si>
  <si>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</si>
  <si>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</si>
  <si>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</si>
  <si>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</si>
  <si>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</si>
  <si>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</si>
  <si>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</si>
  <si>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</si>
  <si>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</si>
  <si>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</si>
  <si>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</si>
  <si>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</si>
  <si>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</si>
  <si>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</si>
  <si>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</si>
  <si>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</si>
  <si>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</si>
  <si>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</si>
  <si>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</si>
  <si>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</si>
  <si>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</si>
  <si>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</si>
  <si>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</si>
  <si>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</si>
  <si>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</si>
  <si>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</si>
  <si>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</si>
  <si>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</si>
  <si>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</si>
  <si>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</si>
  <si>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</si>
  <si>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</si>
  <si>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</si>
  <si>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</si>
  <si>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</si>
  <si>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</si>
  <si>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</si>
  <si>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</si>
  <si>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</si>
  <si>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</si>
  <si>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</si>
  <si>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</si>
  <si>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</si>
  <si>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</si>
  <si>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</si>
  <si>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</si>
  <si>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</si>
  <si>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</si>
  <si>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</si>
  <si>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</si>
  <si>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</si>
  <si>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</si>
  <si>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</si>
  <si>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</si>
  <si>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</si>
  <si>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</si>
  <si>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</si>
  <si>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</si>
  <si>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</si>
  <si>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</si>
  <si>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</si>
  <si>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</si>
  <si>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</si>
  <si>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</si>
  <si>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</si>
  <si>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</si>
  <si>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</si>
  <si>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</si>
  <si>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</si>
  <si>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</si>
  <si>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</si>
  <si>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</si>
  <si>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</si>
  <si>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</si>
  <si>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</si>
  <si>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</si>
  <si>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</si>
  <si>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</si>
  <si>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</si>
  <si>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</si>
  <si>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</si>
  <si>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</si>
  <si>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</si>
  <si>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</si>
  <si>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</si>
  <si>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</si>
  <si>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</si>
  <si>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</si>
  <si>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</si>
  <si>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</si>
  <si>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</si>
  <si>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</si>
  <si>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</si>
  <si>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</si>
  <si>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</si>
  <si>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</si>
  <si>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</si>
  <si>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</si>
  <si>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</si>
  <si>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</si>
  <si>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</si>
  <si>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</si>
  <si>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</si>
  <si>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</si>
  <si>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</si>
  <si>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</si>
  <si>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</si>
  <si>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</si>
  <si>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</si>
  <si>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</si>
  <si>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</si>
  <si>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</si>
  <si>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</si>
  <si>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</si>
  <si>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</si>
  <si>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</si>
  <si>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</si>
  <si>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</si>
  <si>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</si>
  <si>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</si>
  <si>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</si>
  <si>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</si>
  <si>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</si>
  <si>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</si>
  <si>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</si>
  <si>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</si>
  <si>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</si>
  <si>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</si>
  <si>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</si>
  <si>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</si>
  <si>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</si>
  <si>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</si>
  <si>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</si>
  <si>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</si>
  <si>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</si>
  <si>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</si>
  <si>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</si>
  <si>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</si>
  <si>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</si>
  <si>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</si>
  <si>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</si>
  <si>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</si>
  <si>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</si>
  <si>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</si>
  <si>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</si>
  <si>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</si>
  <si>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</si>
  <si>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</si>
  <si>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</si>
  <si>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</si>
  <si>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</si>
  <si>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</si>
  <si>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</si>
  <si>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</si>
  <si>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</si>
  <si>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</si>
  <si>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</si>
  <si>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</si>
  <si>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</si>
  <si>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</si>
  <si>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</si>
  <si>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</si>
  <si>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</si>
  <si>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</si>
  <si>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</si>
  <si>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</si>
  <si>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</si>
  <si>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</si>
  <si>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</si>
  <si>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</si>
  <si>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</si>
  <si>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</si>
  <si>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</si>
  <si>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</si>
  <si>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</si>
  <si>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</si>
  <si>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</si>
  <si>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</si>
  <si>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</si>
  <si>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</si>
  <si>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</si>
  <si>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</si>
  <si>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</si>
  <si>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</si>
  <si>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</si>
  <si>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</si>
  <si>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</si>
  <si>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</si>
  <si>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</si>
  <si>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</si>
  <si>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</si>
  <si>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</si>
  <si>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</si>
  <si>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</si>
  <si>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</si>
  <si>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</si>
  <si>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</si>
  <si>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</si>
  <si>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</si>
  <si>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</si>
  <si>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</si>
  <si>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</si>
  <si>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</si>
  <si>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</si>
  <si>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</si>
  <si>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</si>
  <si>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</si>
  <si>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</si>
  <si>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</si>
  <si>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</si>
  <si>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</si>
  <si>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</si>
  <si>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</si>
  <si>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</si>
  <si>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</si>
  <si>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</si>
  <si>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</si>
  <si>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</si>
  <si>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</si>
  <si>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</si>
  <si>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</si>
  <si>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</si>
  <si>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</si>
  <si>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</si>
  <si>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</si>
  <si>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</si>
  <si>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</si>
  <si>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</si>
  <si>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</si>
  <si>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</si>
  <si>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</si>
  <si>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</si>
  <si>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</si>
  <si>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</si>
  <si>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</si>
  <si>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</si>
  <si>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</si>
  <si>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</si>
  <si>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</si>
  <si>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</si>
  <si>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</si>
  <si>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</si>
  <si>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</si>
  <si>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</si>
  <si>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</si>
  <si>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</si>
  <si>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</si>
  <si>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</si>
  <si>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</si>
  <si>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</si>
  <si>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</si>
  <si>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</si>
  <si>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</si>
  <si>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</si>
  <si>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</si>
  <si>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</si>
  <si>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</si>
  <si>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</si>
  <si>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</si>
  <si>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</si>
  <si>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</si>
  <si>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</si>
  <si>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</si>
  <si>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</si>
  <si>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</si>
  <si>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</si>
  <si>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</si>
  <si>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</si>
  <si>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</si>
  <si>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</si>
  <si>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</si>
  <si>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</si>
  <si>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</si>
  <si>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</si>
  <si>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</si>
  <si>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</si>
  <si>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</si>
  <si>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</si>
  <si>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</si>
  <si>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</si>
  <si>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</si>
  <si>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</si>
  <si>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</si>
  <si>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</si>
  <si>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</si>
  <si>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</si>
  <si>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</si>
  <si>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</si>
  <si>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</si>
  <si>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</si>
  <si>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</si>
  <si>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</si>
  <si>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</si>
  <si>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</si>
  <si>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</si>
  <si>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</si>
  <si>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</si>
  <si>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</si>
  <si>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</si>
  <si>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</si>
  <si>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</si>
  <si>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</si>
  <si>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</si>
  <si>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</si>
  <si>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</si>
  <si>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</si>
  <si>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</si>
  <si>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</si>
  <si>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</si>
  <si>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</si>
  <si>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</si>
  <si>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</si>
  <si>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</si>
  <si>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</si>
  <si>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</si>
  <si>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</si>
  <si>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</si>
  <si>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</si>
  <si>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</si>
  <si>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</si>
  <si>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</si>
  <si>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</si>
  <si>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</si>
  <si>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</si>
  <si>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</si>
  <si>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</si>
  <si>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</si>
  <si>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</si>
  <si>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</si>
  <si>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</si>
  <si>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</si>
  <si>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</si>
  <si>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</si>
  <si>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</si>
  <si>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</si>
  <si>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</si>
  <si>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</si>
  <si>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</si>
  <si>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</si>
  <si>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</si>
  <si>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</si>
  <si>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</si>
  <si>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</si>
  <si>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</si>
  <si>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</si>
  <si>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</si>
  <si>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</si>
  <si>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</si>
  <si>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</si>
  <si>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</si>
  <si>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</si>
  <si>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</si>
  <si>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</si>
  <si>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</si>
  <si>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</si>
  <si>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</si>
  <si>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</si>
  <si>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</si>
  <si>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</si>
  <si>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</si>
  <si>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</si>
  <si>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</si>
  <si>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</si>
  <si>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</si>
  <si>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</si>
  <si>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</si>
  <si>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</si>
  <si>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</si>
  <si>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</si>
  <si>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</si>
  <si>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</si>
  <si>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</si>
  <si>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</si>
  <si>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</si>
  <si>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</si>
  <si>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</si>
  <si>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</si>
  <si>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</si>
  <si>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</si>
  <si>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</si>
  <si>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</si>
  <si>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</si>
  <si>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</si>
  <si>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</si>
  <si>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</si>
  <si>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</si>
  <si>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</si>
  <si>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</si>
  <si>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</si>
  <si>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</si>
  <si>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</si>
  <si>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</si>
  <si>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</si>
  <si>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</si>
  <si>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</si>
  <si>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</si>
  <si>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</si>
  <si>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</si>
  <si>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</si>
  <si>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</si>
  <si>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</si>
  <si>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</si>
  <si>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</si>
  <si>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</si>
  <si>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</si>
  <si>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</si>
  <si>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</si>
  <si>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</si>
  <si>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</si>
  <si>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</si>
  <si>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</si>
  <si>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</si>
  <si>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</si>
  <si>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</si>
  <si>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</si>
  <si>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</si>
  <si>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</si>
  <si>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</si>
  <si>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</si>
  <si>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</si>
  <si>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</si>
  <si>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</si>
  <si>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</si>
  <si>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</si>
  <si>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</si>
  <si>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</si>
  <si>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</si>
  <si>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</si>
  <si>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</si>
  <si>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</si>
  <si>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</si>
  <si>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</si>
  <si>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</si>
  <si>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</si>
  <si>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</si>
  <si>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</si>
  <si>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</si>
  <si>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</si>
  <si>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</si>
  <si>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</si>
  <si>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</si>
  <si>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</si>
  <si>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</si>
  <si>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</si>
  <si>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</si>
  <si>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</si>
  <si>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</si>
  <si>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</si>
  <si>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</si>
  <si>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</si>
  <si>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</si>
  <si>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</si>
  <si>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</si>
  <si>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</si>
  <si>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</si>
  <si>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</si>
  <si>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</si>
  <si>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</si>
  <si>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</si>
  <si>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</si>
  <si>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</si>
  <si>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</si>
  <si>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</si>
  <si>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</si>
  <si>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</si>
  <si>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</si>
  <si>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</si>
  <si>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</si>
  <si>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</si>
  <si>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</si>
  <si>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</si>
  <si>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</si>
  <si>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</si>
  <si>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</si>
  <si>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</si>
  <si>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</si>
  <si>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</si>
  <si>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</si>
  <si>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</si>
  <si>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</si>
  <si>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</si>
  <si>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</si>
  <si>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</si>
  <si>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</si>
  <si>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</si>
  <si>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</si>
  <si>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</si>
  <si>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</si>
  <si>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</si>
  <si>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</si>
  <si>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</si>
  <si>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</si>
  <si>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</si>
  <si>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</si>
  <si>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</si>
  <si>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</si>
  <si>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</si>
  <si>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</si>
  <si>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</si>
  <si>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</si>
  <si>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</si>
  <si>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</si>
  <si>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</si>
  <si>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</si>
  <si>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</si>
  <si>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</si>
  <si>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</si>
  <si>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</si>
  <si>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</si>
  <si>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</si>
  <si>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</si>
  <si>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</si>
  <si>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</si>
  <si>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</si>
  <si>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</si>
  <si>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</si>
  <si>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</si>
  <si>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</si>
  <si>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</si>
  <si>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</si>
  <si>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</si>
  <si>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</si>
  <si>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</si>
  <si>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</si>
  <si>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</si>
  <si>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</si>
  <si>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</si>
  <si>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</si>
  <si>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</si>
  <si>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</si>
  <si>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</si>
  <si>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</si>
  <si>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</si>
  <si>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</si>
  <si>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</si>
  <si>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</si>
  <si>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</si>
  <si>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</si>
  <si>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</si>
  <si>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</si>
  <si>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</si>
  <si>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</si>
  <si>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</si>
  <si>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</si>
  <si>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</si>
  <si>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</si>
  <si>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</si>
  <si>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</si>
  <si>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</si>
  <si>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</si>
  <si>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</si>
  <si>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</si>
  <si>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</si>
  <si>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</si>
  <si>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</si>
  <si>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</si>
  <si>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</si>
  <si>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</si>
  <si>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</si>
  <si>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</si>
  <si>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</si>
  <si>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</si>
  <si>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</si>
  <si>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</si>
  <si>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</si>
  <si>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</si>
  <si>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</si>
  <si>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</si>
  <si>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</si>
  <si>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</si>
  <si>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</si>
  <si>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</si>
  <si>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</si>
  <si>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</si>
  <si>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</si>
  <si>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</si>
  <si>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</si>
  <si>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</si>
  <si>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</si>
  <si>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</si>
  <si>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</si>
  <si>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</si>
  <si>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</si>
  <si>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</si>
  <si>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</si>
  <si>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</si>
  <si>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</si>
  <si>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</si>
  <si>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</si>
  <si>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</si>
  <si>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</si>
  <si>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</si>
  <si>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</si>
  <si>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</si>
  <si>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</si>
  <si>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</si>
  <si>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</si>
  <si>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</si>
  <si>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</si>
  <si>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</si>
  <si>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</si>
  <si>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</si>
  <si>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</si>
  <si>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</si>
  <si>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</si>
  <si>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</si>
  <si>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</si>
  <si>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</si>
  <si>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</si>
  <si>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</si>
  <si>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</si>
  <si>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</si>
  <si>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</si>
  <si>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</si>
  <si>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</si>
  <si>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</si>
  <si>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</si>
  <si>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</si>
  <si>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</si>
  <si>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</si>
  <si>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</si>
  <si>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</si>
  <si>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</si>
  <si>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</si>
  <si>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</si>
  <si>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</si>
  <si>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</si>
  <si>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</si>
  <si>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</si>
  <si>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</si>
  <si>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</si>
  <si>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</si>
  <si>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</si>
  <si>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</si>
  <si>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</si>
  <si>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</si>
  <si>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</si>
  <si>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</si>
  <si>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</si>
  <si>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</si>
  <si>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</si>
  <si>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</si>
  <si>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</si>
  <si>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</si>
  <si>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</si>
  <si>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</si>
  <si>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</si>
  <si>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</si>
  <si>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</si>
  <si>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</si>
  <si>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</si>
  <si>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</si>
  <si>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</si>
  <si>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</si>
  <si>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</si>
  <si>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</si>
  <si>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</si>
  <si>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</si>
  <si>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</si>
  <si>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</si>
  <si>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</si>
  <si>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</si>
  <si>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</si>
  <si>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</si>
  <si>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</si>
  <si>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</si>
  <si>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</si>
  <si>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</si>
  <si>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</si>
  <si>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</si>
  <si>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</si>
  <si>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</si>
  <si>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</si>
  <si>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</si>
  <si>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</si>
  <si>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</si>
  <si>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</si>
  <si>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</si>
  <si>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</si>
  <si>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</si>
  <si>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</si>
  <si>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</si>
  <si>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</si>
  <si>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</si>
  <si>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</si>
  <si>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</si>
  <si>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</si>
  <si>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</si>
  <si>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</si>
  <si>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</si>
  <si>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</si>
  <si>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</si>
  <si>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</si>
  <si>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</si>
  <si>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</si>
  <si>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</si>
  <si>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</si>
  <si>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</si>
  <si>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</si>
  <si>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</si>
  <si>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</si>
  <si>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</si>
  <si>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</si>
  <si>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</si>
  <si>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</si>
  <si>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</si>
  <si>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</si>
  <si>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</si>
  <si>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</si>
  <si>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</si>
  <si>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</si>
  <si>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</si>
  <si>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</si>
  <si>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</si>
  <si>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</si>
  <si>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</si>
  <si>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</si>
  <si>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</si>
  <si>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</si>
  <si>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</si>
  <si>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</si>
  <si>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</si>
  <si>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</si>
  <si>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</si>
  <si>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</si>
  <si>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</si>
  <si>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</si>
  <si>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</si>
  <si>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</si>
  <si>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</si>
  <si>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</si>
  <si>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</si>
  <si>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</si>
  <si>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</si>
  <si>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</si>
  <si>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</si>
  <si>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</si>
  <si>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</si>
  <si>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</si>
  <si>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</si>
  <si>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</si>
  <si>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</si>
  <si>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</si>
  <si>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</si>
  <si>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</si>
  <si>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</si>
  <si>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</si>
  <si>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</si>
  <si>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</si>
  <si>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</si>
  <si>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</si>
  <si>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</si>
  <si>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</si>
  <si>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</si>
  <si>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</si>
  <si>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</si>
  <si>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</si>
  <si>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</si>
  <si>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</si>
  <si>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</si>
  <si>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</si>
  <si>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</si>
  <si>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</si>
  <si>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</si>
  <si>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</si>
  <si>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</si>
  <si>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</si>
  <si>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</si>
  <si>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</si>
  <si>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</si>
  <si>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</si>
  <si>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</si>
  <si>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</si>
  <si>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</si>
  <si>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</si>
  <si>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</si>
  <si>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</si>
  <si>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</si>
  <si>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</si>
  <si>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</si>
  <si>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</si>
  <si>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</si>
  <si>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</si>
  <si>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</si>
  <si>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</si>
  <si>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</si>
  <si>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</si>
  <si>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</si>
  <si>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</si>
  <si>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</si>
  <si>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</si>
  <si>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</si>
  <si>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</si>
  <si>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</si>
  <si>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</si>
  <si>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</si>
  <si>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</si>
  <si>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</si>
  <si>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</si>
  <si>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</si>
  <si>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</si>
  <si>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</si>
  <si>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</si>
  <si>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</si>
  <si>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</si>
  <si>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</si>
  <si>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</si>
  <si>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</si>
  <si>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</si>
  <si>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</si>
  <si>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</si>
  <si>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</si>
  <si>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</si>
  <si>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</si>
  <si>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</si>
  <si>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</si>
  <si>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</si>
  <si>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</si>
  <si>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</si>
  <si>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</si>
  <si>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</si>
  <si>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</si>
  <si>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</si>
  <si>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</si>
  <si>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</si>
  <si>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</si>
  <si>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</si>
  <si>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</si>
  <si>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</si>
  <si>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</si>
  <si>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</si>
  <si>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</si>
  <si>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</si>
  <si>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</si>
  <si>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</si>
  <si>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</si>
  <si>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</si>
  <si>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</si>
  <si>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</si>
  <si>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</si>
  <si>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</si>
  <si>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</si>
  <si>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</si>
  <si>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</si>
  <si>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</si>
  <si>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</si>
  <si>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</si>
  <si>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</si>
  <si>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</si>
  <si>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</si>
  <si>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</si>
  <si>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</si>
  <si>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</si>
  <si>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</si>
  <si>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</si>
  <si>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</si>
  <si>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</si>
  <si>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</si>
  <si>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</si>
  <si>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</si>
  <si>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</si>
  <si>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</si>
  <si>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</si>
  <si>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</si>
  <si>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</si>
  <si>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</si>
  <si>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</si>
  <si>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</si>
  <si>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</si>
  <si>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</si>
  <si>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</si>
  <si>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</si>
  <si>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</si>
  <si>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</si>
  <si>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</si>
  <si>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</si>
  <si>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</si>
  <si>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</si>
  <si>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</si>
  <si>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</si>
  <si>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</si>
  <si>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</si>
  <si>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</si>
  <si>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</si>
  <si>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</si>
  <si>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</si>
  <si>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</si>
  <si>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</si>
  <si>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</si>
  <si>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</si>
  <si>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</si>
  <si>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</si>
  <si>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</si>
  <si>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</si>
  <si>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</si>
  <si>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</si>
  <si>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</si>
  <si>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</si>
  <si>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</si>
  <si>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</si>
  <si>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</si>
  <si>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</si>
  <si>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</si>
  <si>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</si>
  <si>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</si>
  <si>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</si>
  <si>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</si>
  <si>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</si>
  <si>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</si>
  <si>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</si>
  <si>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</si>
  <si>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</si>
  <si>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</si>
  <si>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</si>
  <si>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</si>
  <si>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</si>
  <si>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</si>
  <si>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</si>
  <si>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</si>
  <si>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</si>
  <si>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</si>
  <si>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</si>
  <si>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</si>
  <si>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</si>
  <si>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</si>
  <si>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</si>
  <si>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</si>
  <si>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</si>
  <si>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</si>
  <si>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</si>
  <si>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</si>
  <si>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</si>
  <si>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</si>
  <si>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</si>
  <si>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</si>
  <si>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</si>
  <si>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</si>
  <si>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</si>
  <si>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</si>
  <si>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</si>
  <si>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</si>
  <si>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</si>
  <si>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</si>
  <si>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</si>
  <si>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</si>
  <si>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</si>
  <si>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</si>
  <si>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</si>
  <si>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</si>
  <si>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</si>
  <si>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</si>
  <si>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</si>
  <si>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</si>
  <si>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</si>
  <si>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</si>
  <si>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</si>
  <si>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</si>
  <si>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</si>
  <si>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</si>
  <si>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</si>
  <si>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</si>
  <si>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</si>
  <si>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</si>
  <si>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</si>
  <si>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</si>
  <si>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</si>
  <si>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</si>
  <si>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</si>
  <si>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</si>
  <si>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</si>
  <si>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</si>
  <si>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</si>
  <si>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</si>
  <si>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</si>
  <si>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</si>
  <si>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</si>
  <si>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</si>
  <si>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</si>
  <si>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</si>
  <si>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</si>
  <si>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</si>
  <si>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</si>
  <si>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</si>
  <si>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</si>
  <si>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</si>
  <si>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</si>
  <si>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</si>
  <si>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</si>
  <si>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</si>
  <si>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</si>
  <si>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</si>
  <si>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</si>
  <si>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</si>
  <si>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</si>
  <si>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</si>
  <si>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</si>
  <si>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</si>
  <si>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</si>
  <si>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</si>
  <si>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</si>
  <si>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</si>
  <si>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</si>
  <si>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</si>
  <si>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</si>
  <si>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</si>
  <si>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</si>
  <si>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</si>
  <si>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</si>
  <si>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</si>
  <si>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</si>
  <si>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</si>
  <si>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</si>
  <si>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</si>
  <si>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</si>
  <si>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</si>
  <si>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</si>
  <si>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</si>
  <si>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</si>
  <si>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</si>
  <si>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</si>
  <si>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</si>
  <si>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</si>
  <si>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</si>
  <si>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</si>
  <si>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</si>
  <si>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</si>
  <si>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</si>
  <si>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</si>
  <si>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</si>
  <si>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</si>
  <si>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</si>
  <si>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</si>
  <si>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</si>
  <si>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</si>
  <si>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</si>
  <si>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</si>
  <si>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</si>
  <si>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</si>
  <si>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</si>
  <si>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</si>
  <si>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</si>
  <si>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</si>
  <si>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</si>
  <si>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</si>
  <si>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</si>
  <si>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</si>
  <si>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</si>
  <si>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</si>
  <si>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</si>
  <si>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</si>
  <si>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</si>
  <si>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</si>
  <si>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</si>
  <si>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</si>
  <si>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</si>
  <si>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</si>
  <si>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</si>
  <si>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</si>
  <si>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</si>
  <si>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</si>
  <si>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</si>
  <si>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</si>
  <si>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</si>
  <si>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</si>
  <si>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</si>
  <si>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</si>
  <si>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</si>
  <si>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</si>
  <si>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</si>
  <si>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</si>
  <si>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</si>
  <si>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</si>
  <si>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</si>
  <si>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</si>
  <si>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</si>
  <si>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</si>
  <si>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</si>
  <si>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</si>
  <si>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</si>
  <si>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</si>
  <si>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</si>
  <si>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</si>
  <si>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</si>
  <si>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</si>
  <si>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</si>
  <si>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</si>
  <si>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</si>
  <si>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</si>
  <si>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</si>
  <si>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</si>
  <si>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</si>
  <si>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</si>
  <si>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</si>
  <si>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</si>
  <si>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</si>
  <si>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</si>
  <si>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</si>
  <si>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</si>
  <si>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</si>
  <si>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</si>
  <si>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</si>
  <si>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</si>
  <si>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</si>
  <si>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</si>
  <si>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</si>
  <si>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</si>
  <si>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</si>
  <si>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</si>
  <si>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</si>
  <si>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</si>
  <si>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</si>
  <si>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</si>
  <si>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</si>
  <si>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</si>
  <si>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</si>
  <si>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</si>
  <si>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</si>
  <si>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</si>
  <si>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</si>
  <si>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</si>
  <si>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</si>
  <si>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</si>
  <si>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</si>
  <si>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</si>
  <si>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</si>
  <si>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</si>
  <si>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</si>
  <si>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</si>
  <si>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</si>
  <si>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</si>
  <si>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</si>
  <si>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</si>
  <si>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</si>
  <si>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</si>
  <si>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</si>
  <si>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</si>
  <si>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</si>
  <si>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</si>
  <si>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</si>
  <si>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</si>
  <si>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</si>
  <si>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</si>
  <si>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</si>
  <si>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</si>
  <si>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</si>
  <si>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</si>
  <si>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</si>
  <si>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</si>
  <si>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</si>
  <si>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</si>
  <si>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</si>
  <si>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</si>
  <si>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</si>
  <si>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</si>
  <si>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</si>
  <si>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</si>
  <si>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</si>
  <si>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</si>
  <si>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</si>
  <si>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</si>
  <si>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</si>
  <si>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</si>
  <si>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</si>
  <si>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</si>
  <si>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</si>
  <si>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</si>
  <si>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</si>
  <si>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</si>
  <si>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</si>
  <si>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</si>
  <si>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</si>
  <si>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</si>
  <si>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</si>
  <si>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</si>
  <si>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</si>
  <si>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</si>
  <si>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</si>
  <si>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</si>
  <si>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</si>
  <si>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</si>
  <si>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</si>
  <si>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</si>
  <si>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</si>
  <si>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</si>
  <si>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</si>
  <si>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</si>
  <si>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</si>
  <si>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</si>
  <si>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</si>
  <si>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</si>
  <si>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</si>
  <si>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</si>
  <si>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</si>
  <si>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</si>
  <si>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</si>
  <si>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</si>
  <si>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</si>
  <si>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</si>
  <si>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</si>
  <si>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</si>
  <si>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</si>
  <si>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</si>
  <si>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</si>
  <si>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</si>
  <si>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</si>
  <si>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</si>
  <si>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</si>
  <si>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</si>
  <si>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</si>
  <si>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</si>
  <si>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</si>
  <si>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</si>
  <si>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</si>
  <si>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</si>
  <si>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</si>
  <si>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</si>
  <si>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</si>
  <si>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</si>
  <si>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</si>
  <si>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</si>
  <si>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</si>
  <si>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</si>
  <si>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</si>
  <si>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</si>
  <si>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</si>
  <si>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</si>
  <si>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</si>
  <si>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</si>
  <si>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</si>
  <si>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</si>
  <si>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</si>
  <si>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</si>
  <si>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</si>
  <si>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</si>
  <si>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</si>
  <si>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</si>
  <si>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</si>
  <si>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</si>
  <si>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</si>
  <si>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</si>
  <si>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</si>
  <si>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</si>
  <si>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</si>
  <si>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</si>
  <si>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</si>
  <si>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</si>
  <si>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</si>
  <si>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</si>
  <si>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</si>
  <si>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</si>
  <si>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</si>
  <si>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</si>
  <si>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</si>
  <si>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</si>
  <si>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</si>
  <si>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</si>
  <si>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</si>
  <si>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</si>
  <si>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</si>
  <si>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</si>
  <si>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</si>
  <si>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</si>
  <si>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</si>
  <si>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</si>
  <si>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</si>
  <si>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</si>
  <si>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</si>
  <si>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</si>
  <si>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</si>
  <si>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</si>
  <si>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</si>
  <si>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</si>
  <si>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</si>
  <si>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</si>
  <si>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</si>
  <si>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</si>
  <si>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</si>
  <si>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</si>
  <si>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</si>
  <si>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</si>
  <si>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</si>
  <si>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</si>
  <si>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</si>
  <si>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</si>
  <si>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</si>
  <si>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</si>
  <si>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</si>
  <si>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</si>
  <si>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</si>
  <si>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</si>
  <si>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</si>
  <si>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</si>
  <si>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</si>
  <si>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</si>
  <si>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</si>
  <si>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</si>
  <si>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</si>
  <si>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</si>
  <si>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</si>
  <si>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</si>
  <si>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</si>
  <si>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</si>
  <si>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</si>
  <si>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</si>
  <si>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</si>
  <si>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</si>
  <si>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</si>
  <si>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</si>
  <si>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</si>
  <si>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</si>
  <si>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</si>
  <si>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</si>
  <si>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</si>
  <si>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</si>
  <si>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</si>
  <si>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</si>
  <si>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</si>
  <si>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</si>
  <si>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</si>
  <si>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</si>
  <si>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</si>
  <si>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</si>
  <si>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</si>
  <si>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</si>
  <si>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</si>
  <si>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</si>
  <si>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</si>
  <si>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</si>
  <si>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</si>
  <si>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</si>
  <si>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</si>
  <si>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</si>
  <si>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</si>
  <si>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</si>
  <si>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</si>
  <si>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</si>
  <si>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</si>
  <si>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</si>
  <si>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</si>
  <si>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</si>
  <si>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</si>
  <si>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</si>
  <si>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</si>
  <si>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</si>
  <si>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</si>
  <si>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</si>
  <si>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</si>
  <si>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</si>
  <si>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</si>
  <si>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</si>
  <si>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</si>
  <si>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</si>
  <si>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</si>
  <si>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</si>
  <si>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</si>
  <si>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</si>
  <si>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</si>
  <si>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</si>
  <si>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</si>
  <si>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</si>
  <si>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</si>
  <si>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</si>
  <si>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</si>
  <si>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</si>
  <si>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</si>
  <si>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</si>
  <si>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</si>
  <si>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</si>
  <si>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</si>
  <si>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</si>
  <si>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</si>
  <si>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</si>
  <si>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</si>
  <si>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</si>
  <si>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</si>
  <si>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</si>
  <si>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</si>
  <si>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</si>
  <si>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</si>
  <si>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</si>
  <si>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</si>
  <si>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</si>
  <si>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</si>
  <si>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</si>
  <si>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</si>
  <si>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</si>
  <si>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</si>
  <si>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</si>
  <si>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</si>
  <si>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</si>
  <si>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</si>
  <si>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</si>
  <si>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</si>
  <si>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</si>
  <si>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</si>
  <si>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</si>
  <si>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</si>
  <si>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</si>
  <si>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</si>
  <si>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</si>
  <si>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</si>
  <si>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</si>
  <si>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</si>
  <si>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</si>
  <si>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</si>
  <si>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</si>
  <si>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</si>
  <si>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</si>
  <si>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</si>
  <si>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</si>
  <si>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</si>
  <si>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</si>
  <si>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</si>
  <si>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</si>
  <si>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</si>
  <si>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</si>
  <si>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</si>
  <si>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</si>
  <si>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</si>
  <si>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</si>
  <si>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</si>
  <si>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</si>
  <si>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</si>
  <si>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</si>
  <si>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</si>
  <si>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</si>
  <si>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</si>
  <si>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</si>
  <si>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</si>
  <si>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</si>
  <si>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</si>
  <si>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</si>
  <si>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</si>
  <si>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</si>
  <si>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</si>
  <si>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</si>
  <si>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</si>
  <si>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</si>
  <si>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</si>
  <si>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</si>
  <si>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</si>
  <si>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</si>
  <si>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</si>
  <si>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</si>
  <si>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</si>
  <si>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</si>
  <si>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</si>
  <si>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</si>
  <si>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</si>
  <si>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</si>
  <si>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</si>
  <si>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</si>
  <si>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</si>
  <si>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</si>
  <si>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</si>
  <si>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</si>
  <si>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</si>
  <si>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</si>
  <si>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</si>
  <si>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</si>
  <si>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</si>
  <si>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</si>
  <si>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</si>
  <si>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</si>
  <si>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</si>
  <si>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</si>
  <si>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</si>
  <si>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</si>
  <si>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</si>
  <si>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</si>
  <si>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</si>
  <si>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</si>
  <si>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</si>
  <si>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</si>
  <si>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</si>
  <si>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</si>
  <si>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</si>
  <si>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</si>
  <si>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</si>
  <si>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</si>
  <si>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</si>
  <si>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</si>
  <si>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</si>
  <si>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</si>
  <si>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</si>
  <si>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</si>
  <si>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</si>
  <si>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</si>
  <si>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</si>
  <si>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</si>
  <si>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</si>
  <si>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</si>
  <si>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</si>
  <si>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</si>
  <si>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</si>
  <si>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</si>
  <si>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</si>
  <si>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</si>
  <si>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</si>
  <si>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</si>
  <si>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</si>
  <si>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</si>
  <si>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</si>
  <si>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</si>
  <si>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</si>
  <si>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</si>
  <si>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</si>
  <si>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</si>
  <si>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</si>
  <si>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</si>
  <si>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</si>
  <si>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</si>
  <si>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</si>
  <si>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</si>
  <si>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</si>
  <si>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</si>
  <si>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</si>
  <si>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</si>
  <si>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</si>
  <si>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</si>
  <si>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</si>
  <si>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</si>
  <si>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</si>
  <si>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</si>
  <si>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</si>
  <si>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</si>
  <si>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</si>
  <si>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</si>
  <si>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</si>
  <si>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</si>
  <si>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</si>
  <si>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</si>
  <si>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</si>
  <si>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</si>
  <si>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</si>
  <si>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</si>
  <si>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</si>
  <si>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</si>
  <si>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</si>
  <si>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</si>
  <si>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</si>
  <si>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</si>
  <si>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</si>
  <si>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</si>
  <si>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</si>
  <si>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</si>
  <si>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</si>
  <si>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</si>
  <si>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</si>
  <si>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</si>
  <si>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</si>
  <si>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</si>
  <si>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</si>
  <si>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</si>
  <si>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</si>
  <si>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</si>
  <si>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</si>
  <si>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</si>
  <si>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</si>
  <si>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</si>
  <si>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</si>
  <si>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</si>
  <si>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</si>
  <si>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</si>
  <si>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</si>
  <si>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</si>
  <si>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</si>
  <si>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</si>
  <si>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</si>
  <si>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</si>
  <si>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</si>
  <si>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</si>
  <si>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</si>
  <si>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</si>
  <si>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</si>
  <si>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</si>
  <si>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</si>
  <si>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</si>
  <si>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</si>
  <si>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</si>
  <si>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</si>
  <si>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</si>
  <si>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</si>
  <si>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</si>
  <si>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</si>
  <si>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</si>
  <si>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</si>
  <si>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</si>
  <si>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</si>
  <si>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</si>
  <si>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</si>
  <si>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</si>
  <si>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</si>
  <si>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</si>
  <si>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</si>
  <si>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</si>
  <si>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</si>
  <si>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</si>
  <si>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</si>
  <si>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</si>
  <si>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</si>
  <si>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</si>
  <si>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</si>
  <si>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</si>
  <si>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</si>
  <si>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</si>
  <si>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</si>
  <si>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</si>
  <si>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</si>
  <si>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</si>
  <si>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</si>
  <si>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</si>
  <si>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</si>
  <si>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</si>
  <si>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</si>
  <si>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</si>
  <si>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</si>
  <si>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</si>
  <si>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</si>
  <si>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</si>
  <si>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</si>
  <si>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</si>
  <si>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</si>
  <si>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</si>
  <si>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</si>
  <si>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</si>
  <si>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</si>
  <si>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</si>
  <si>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</si>
  <si>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</si>
  <si>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</si>
  <si>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</si>
  <si>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</si>
  <si>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</si>
  <si>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</si>
  <si>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</si>
  <si>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</si>
  <si>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</si>
  <si>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</si>
  <si>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</si>
  <si>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</si>
  <si>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</si>
  <si>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</si>
  <si>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</si>
  <si>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</si>
  <si>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</si>
  <si>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</si>
  <si>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</si>
  <si>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</si>
  <si>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</si>
  <si>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</si>
  <si>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</si>
  <si>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</si>
  <si>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</si>
  <si>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</si>
  <si>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</si>
  <si>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</si>
  <si>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</si>
  <si>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</si>
  <si>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</si>
  <si>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</si>
  <si>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</si>
  <si>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</si>
  <si>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</si>
  <si>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</si>
  <si>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</si>
  <si>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</si>
  <si>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</si>
  <si>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</si>
  <si>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</si>
  <si>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</si>
  <si>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</si>
  <si>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</si>
  <si>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</si>
  <si>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</si>
  <si>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</si>
  <si>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</si>
  <si>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</si>
  <si>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</si>
  <si>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</si>
  <si>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</si>
  <si>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</si>
  <si>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</si>
  <si>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</si>
  <si>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</si>
  <si>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</si>
  <si>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</si>
  <si>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</si>
  <si>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</si>
  <si>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</si>
  <si>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</si>
  <si>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</si>
  <si>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</si>
  <si>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</si>
  <si>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</si>
  <si>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</si>
  <si>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</si>
  <si>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</si>
  <si>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</si>
  <si>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</si>
  <si>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</si>
  <si>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</si>
  <si>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</si>
  <si>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</si>
  <si>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</si>
  <si>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</si>
  <si>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</si>
  <si>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</si>
  <si>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</si>
  <si>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</si>
  <si>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</si>
  <si>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</si>
  <si>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</si>
  <si>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</si>
  <si>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</si>
  <si>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</si>
  <si>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</si>
  <si>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</si>
  <si>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</si>
  <si>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</si>
  <si>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</si>
  <si>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</si>
  <si>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</si>
  <si>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</si>
  <si>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</si>
  <si>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</si>
  <si>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</si>
  <si>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</si>
  <si>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</si>
  <si>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</si>
  <si>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</si>
  <si>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</si>
  <si>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</si>
  <si>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</si>
  <si>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</si>
  <si>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</si>
  <si>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</si>
  <si>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</si>
  <si>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</si>
  <si>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</si>
  <si>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</si>
  <si>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</si>
  <si>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</si>
  <si>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</si>
  <si>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</si>
  <si>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</si>
  <si>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</si>
  <si>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</si>
  <si>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</si>
  <si>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</si>
  <si>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</si>
  <si>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</si>
  <si>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</si>
  <si>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</si>
  <si>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</si>
  <si>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</si>
  <si>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</si>
  <si>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</si>
  <si>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</si>
  <si>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</si>
  <si>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</si>
  <si>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</si>
  <si>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</si>
  <si>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</si>
  <si>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</si>
  <si>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</si>
  <si>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</si>
  <si>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</si>
  <si>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</si>
  <si>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</si>
  <si>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</si>
  <si>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</si>
  <si>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</si>
  <si>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</si>
  <si>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</si>
  <si>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</si>
  <si>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</si>
  <si>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</si>
  <si>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</si>
  <si>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</si>
  <si>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</si>
  <si>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</si>
  <si>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</si>
  <si>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</si>
  <si>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</si>
  <si>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</si>
  <si>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</si>
  <si>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</si>
  <si>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</si>
  <si>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</si>
  <si>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</si>
  <si>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</si>
  <si>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</si>
  <si>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</si>
  <si>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</si>
  <si>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</si>
  <si>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</si>
  <si>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</si>
  <si>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</si>
  <si>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</si>
  <si>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</si>
  <si>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</si>
  <si>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</si>
  <si>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</si>
  <si>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</si>
  <si>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</si>
  <si>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</si>
  <si>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</si>
  <si>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</si>
  <si>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</si>
  <si>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</si>
  <si>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</si>
  <si>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</si>
  <si>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</si>
  <si>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</si>
  <si>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</si>
  <si>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</si>
  <si>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</si>
  <si>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</si>
  <si>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</si>
  <si>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</si>
  <si>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</si>
  <si>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</si>
  <si>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</si>
  <si>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</si>
  <si>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</si>
  <si>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</si>
  <si>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</si>
  <si>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</si>
  <si>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</si>
  <si>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</si>
  <si>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</si>
  <si>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</si>
  <si>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</si>
  <si>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</si>
  <si>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</si>
  <si>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</si>
  <si>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</si>
  <si>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</si>
  <si>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</si>
  <si>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</si>
  <si>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</si>
  <si>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</si>
  <si>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</si>
  <si>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</si>
  <si>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</si>
  <si>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</si>
  <si>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</si>
  <si>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</si>
  <si>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</si>
  <si>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</si>
  <si>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</si>
  <si>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</si>
  <si>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</si>
  <si>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</si>
  <si>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</si>
  <si>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</si>
  <si>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</si>
  <si>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</si>
  <si>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</si>
  <si>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</si>
  <si>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</si>
  <si>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</si>
  <si>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</si>
  <si>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</si>
  <si>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</si>
  <si>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</si>
  <si>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</si>
  <si>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</si>
  <si>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</si>
  <si>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</si>
  <si>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</si>
  <si>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</si>
  <si>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</si>
  <si>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</si>
  <si>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</si>
  <si>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</si>
  <si>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</si>
  <si>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</si>
  <si>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</si>
  <si>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</si>
  <si>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</si>
  <si>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</si>
  <si>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</si>
  <si>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</si>
  <si>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</si>
  <si>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</si>
  <si>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</si>
  <si>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</si>
  <si>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</si>
  <si>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</si>
  <si>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</si>
  <si>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</si>
  <si>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</si>
  <si>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</si>
  <si>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</si>
  <si>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</si>
  <si>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</si>
  <si>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</si>
  <si>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</si>
  <si>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</si>
  <si>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</si>
  <si>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</si>
  <si>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</si>
  <si>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</si>
  <si>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</si>
  <si>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</si>
  <si>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</si>
  <si>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</si>
  <si>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</si>
  <si>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</si>
  <si>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</si>
  <si>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</si>
  <si>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</si>
  <si>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</si>
  <si>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</si>
  <si>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</si>
  <si>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</si>
  <si>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</si>
  <si>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</si>
  <si>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</si>
  <si>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</si>
  <si>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</si>
  <si>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</si>
  <si>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</si>
  <si>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</si>
  <si>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</si>
  <si>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</si>
  <si>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</si>
  <si>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</si>
  <si>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</si>
  <si>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</si>
  <si>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</si>
  <si>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</si>
  <si>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</si>
  <si>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</si>
  <si>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</si>
  <si>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</si>
  <si>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</si>
  <si>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</si>
  <si>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</si>
  <si>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</si>
  <si>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</si>
  <si>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</si>
  <si>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</si>
  <si>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</si>
  <si>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</si>
  <si>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</si>
  <si>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</si>
  <si>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</si>
  <si>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</si>
  <si>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</si>
  <si>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</si>
  <si>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</si>
  <si>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</si>
  <si>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</si>
  <si>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</si>
  <si>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</si>
  <si>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</si>
  <si>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</si>
  <si>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</si>
  <si>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</si>
  <si>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</si>
  <si>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</si>
  <si>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</si>
  <si>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</si>
  <si>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</si>
  <si>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</si>
  <si>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</si>
  <si>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</si>
  <si>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</si>
  <si>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</si>
  <si>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</si>
  <si>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</si>
  <si>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</si>
  <si>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</si>
  <si>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</si>
  <si>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</si>
  <si>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</si>
  <si>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</si>
  <si>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</si>
  <si>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</si>
  <si>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</si>
  <si>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</si>
  <si>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</si>
  <si>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</si>
  <si>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</si>
  <si>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</si>
  <si>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</si>
  <si>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</si>
  <si>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</si>
  <si>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</si>
  <si>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</si>
  <si>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</si>
  <si>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</si>
  <si>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</si>
  <si>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</si>
  <si>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</si>
  <si>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</si>
  <si>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</si>
  <si>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</si>
  <si>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</si>
  <si>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</si>
  <si>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</si>
  <si>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</si>
  <si>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</si>
  <si>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</si>
  <si>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</si>
  <si>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</si>
  <si>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</si>
  <si>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</si>
  <si>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</si>
  <si>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</si>
  <si>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</si>
  <si>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</si>
  <si>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</si>
  <si>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</si>
  <si>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</si>
  <si>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</si>
  <si>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</si>
  <si>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</si>
  <si>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</si>
  <si>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</si>
  <si>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</si>
  <si>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</si>
  <si>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</si>
  <si>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</si>
  <si>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</si>
  <si>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</si>
  <si>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</si>
  <si>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</si>
  <si>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</si>
  <si>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</si>
  <si>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</si>
  <si>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</si>
  <si>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</si>
  <si>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</si>
  <si>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</si>
  <si>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</si>
  <si>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</si>
  <si>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</si>
  <si>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</si>
  <si>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</si>
  <si>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</si>
  <si>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</si>
  <si>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</si>
  <si>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</si>
  <si>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</si>
  <si>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</si>
  <si>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</si>
  <si>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</si>
  <si>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</si>
  <si>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</si>
  <si>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</si>
  <si>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</si>
  <si>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</si>
  <si>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</si>
  <si>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</si>
  <si>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</si>
  <si>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</si>
  <si>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</si>
  <si>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</si>
  <si>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</si>
  <si>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</si>
  <si>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</si>
  <si>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</si>
  <si>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</si>
  <si>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</si>
  <si>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</si>
  <si>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</si>
  <si>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</si>
  <si>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</si>
  <si>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</si>
  <si>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</si>
  <si>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</si>
  <si>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</si>
  <si>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</si>
  <si>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</si>
  <si>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</si>
  <si>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</si>
  <si>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</si>
  <si>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</si>
  <si>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</si>
  <si>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</si>
  <si>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</si>
  <si>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</si>
  <si>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</si>
  <si>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</si>
  <si>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</si>
  <si>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</si>
  <si>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</si>
  <si>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</si>
  <si>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</si>
  <si>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</si>
  <si>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</si>
  <si>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</si>
  <si>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</si>
  <si>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</si>
  <si>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</si>
  <si>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</si>
  <si>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</si>
  <si>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</si>
  <si>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</si>
  <si>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</si>
  <si>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</si>
  <si>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</si>
  <si>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</si>
  <si>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</si>
  <si>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</si>
  <si>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</si>
  <si>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</si>
  <si>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</si>
  <si>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</si>
  <si>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</si>
  <si>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</si>
  <si>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</si>
  <si>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</si>
  <si>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</si>
  <si>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</si>
  <si>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</si>
  <si>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</si>
  <si>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</si>
  <si>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</si>
  <si>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</si>
  <si>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</si>
  <si>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</si>
  <si>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</si>
  <si>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</si>
  <si>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</si>
  <si>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</si>
  <si>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</si>
  <si>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</si>
  <si>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</si>
  <si>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</si>
  <si>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</si>
  <si>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</si>
  <si>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</si>
  <si>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</si>
  <si>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</si>
  <si>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</si>
  <si>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</si>
  <si>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</si>
  <si>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</si>
  <si>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</si>
  <si>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</si>
  <si>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</si>
  <si>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</si>
  <si>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</si>
  <si>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</si>
  <si>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</si>
  <si>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</si>
  <si>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</si>
  <si>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</si>
  <si>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</si>
  <si>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</si>
  <si>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</si>
  <si>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</si>
  <si>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</si>
  <si>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</si>
  <si>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</si>
  <si>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</si>
  <si>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</si>
  <si>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</si>
  <si>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</si>
  <si>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</si>
  <si>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</si>
  <si>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</si>
  <si>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</si>
  <si>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</si>
  <si>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</si>
  <si>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</si>
  <si>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</si>
  <si>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</si>
  <si>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</si>
  <si>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</si>
  <si>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</si>
  <si>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</si>
  <si>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</si>
  <si>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</si>
  <si>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</si>
  <si>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</si>
  <si>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</si>
  <si>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</si>
  <si>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</si>
  <si>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</si>
  <si>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</si>
  <si>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</si>
  <si>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</si>
  <si>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</si>
  <si>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</si>
  <si>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</si>
  <si>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</si>
  <si>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</si>
  <si>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</si>
  <si>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</si>
  <si>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</si>
  <si>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</si>
  <si>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</si>
  <si>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</si>
  <si>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</si>
  <si>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</si>
  <si>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</si>
  <si>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</si>
  <si>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</si>
  <si>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</si>
  <si>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</si>
  <si>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</si>
  <si>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</si>
  <si>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</si>
  <si>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</si>
  <si>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</si>
  <si>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</si>
  <si>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</si>
  <si>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</si>
  <si>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</si>
  <si>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</si>
  <si>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</si>
  <si>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</si>
  <si>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</si>
  <si>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</si>
  <si>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</si>
  <si>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</si>
  <si>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</si>
  <si>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</si>
  <si>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</si>
  <si>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</si>
  <si>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</si>
  <si>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</si>
  <si>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</si>
  <si>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</si>
  <si>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</si>
  <si>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</si>
  <si>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</si>
  <si>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</si>
  <si>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</si>
  <si>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</si>
  <si>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</si>
  <si>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</si>
  <si>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</si>
  <si>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</si>
  <si>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</si>
  <si>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</si>
  <si>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</si>
  <si>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</si>
  <si>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</si>
  <si>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</si>
  <si>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</si>
  <si>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</si>
  <si>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</si>
  <si>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</si>
  <si>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</si>
  <si>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</si>
  <si>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</si>
  <si>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</si>
  <si>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</si>
  <si>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</si>
  <si>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</si>
  <si>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</si>
  <si>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</si>
  <si>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</si>
  <si>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</si>
  <si>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</si>
  <si>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</si>
  <si>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</si>
  <si>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</si>
  <si>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</si>
  <si>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</si>
  <si>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</si>
  <si>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</si>
  <si>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</si>
  <si>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</si>
  <si>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</si>
  <si>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</si>
  <si>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</si>
  <si>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</si>
  <si>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</si>
  <si>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</si>
  <si>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</si>
  <si>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</si>
  <si>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</si>
  <si>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</si>
  <si>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</si>
  <si>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</si>
  <si>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</si>
  <si>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</si>
  <si>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</si>
  <si>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</si>
  <si>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</si>
  <si>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</si>
  <si>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</si>
  <si>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</si>
  <si>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</si>
  <si>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</si>
  <si>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</si>
  <si>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</si>
  <si>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</si>
  <si>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</si>
  <si>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</si>
  <si>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</si>
  <si>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</si>
  <si>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</si>
  <si>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</si>
  <si>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</si>
  <si>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</si>
  <si>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</si>
  <si>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</si>
  <si>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</si>
  <si>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</si>
  <si>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</si>
  <si>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</si>
  <si>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</si>
  <si>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</si>
  <si>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</si>
  <si>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</si>
  <si>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</si>
  <si>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</si>
  <si>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</si>
  <si>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</si>
  <si>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</si>
  <si>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</si>
  <si>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</si>
  <si>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</si>
  <si>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</si>
  <si>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</si>
  <si>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</si>
  <si>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</si>
  <si>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</si>
  <si>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</si>
  <si>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</si>
  <si>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</si>
  <si>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</si>
  <si>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</si>
  <si>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</si>
  <si>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</si>
  <si>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</si>
  <si>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</si>
  <si>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</si>
  <si>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</si>
  <si>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</si>
  <si>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</si>
  <si>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</si>
  <si>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</si>
  <si>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</si>
  <si>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</si>
  <si>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</si>
  <si>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</si>
  <si>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</si>
  <si>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</si>
  <si>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</si>
  <si>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</si>
  <si>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</si>
  <si>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</si>
  <si>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</si>
  <si>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</si>
  <si>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</si>
  <si>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</si>
  <si>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</si>
  <si>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</si>
  <si>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</si>
  <si>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</si>
  <si>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</si>
  <si>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</si>
  <si>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</si>
  <si>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</si>
  <si>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</si>
  <si>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</si>
  <si>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</si>
  <si>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</si>
  <si>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</si>
  <si>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</si>
  <si>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</si>
  <si>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</si>
  <si>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</si>
  <si>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</si>
  <si>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</si>
  <si>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</si>
  <si>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</si>
  <si>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</si>
  <si>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</si>
  <si>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</si>
  <si>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</si>
  <si>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</si>
  <si>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</si>
  <si>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</si>
  <si>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</si>
  <si>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</si>
  <si>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</si>
  <si>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</si>
  <si>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</si>
  <si>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</si>
  <si>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</si>
  <si>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</si>
  <si>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</si>
  <si>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</si>
  <si>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</si>
  <si>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</si>
  <si>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</si>
  <si>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</si>
  <si>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</si>
  <si>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</si>
  <si>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</si>
  <si>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</si>
  <si>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</si>
  <si>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</si>
  <si>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</si>
  <si>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</si>
  <si>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</si>
  <si>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</si>
  <si>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</si>
  <si>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</si>
  <si>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</si>
  <si>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</si>
  <si>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</si>
  <si>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</si>
  <si>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</si>
  <si>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</si>
  <si>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</si>
  <si>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</si>
  <si>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</si>
  <si>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</si>
  <si>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</si>
  <si>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</si>
  <si>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</si>
  <si>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</si>
  <si>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</si>
  <si>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</si>
  <si>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</si>
  <si>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</si>
  <si>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</si>
  <si>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</si>
  <si>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</si>
  <si>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</si>
  <si>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</si>
  <si>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</si>
  <si>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</si>
  <si>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</si>
  <si>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</si>
  <si>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</si>
  <si>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</si>
  <si>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</si>
  <si>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</si>
  <si>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</si>
  <si>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</si>
  <si>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</si>
  <si>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</si>
  <si>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</si>
  <si>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</si>
  <si>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</si>
  <si>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</si>
  <si>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</si>
  <si>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</si>
  <si>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</si>
  <si>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</si>
  <si>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</si>
  <si>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</si>
  <si>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</si>
  <si>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</si>
  <si>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</si>
  <si>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</si>
  <si>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</si>
  <si>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</si>
  <si>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</si>
  <si>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</si>
  <si>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</si>
  <si>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</si>
  <si>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</si>
  <si>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</si>
  <si>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</si>
  <si>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</si>
  <si>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</si>
  <si>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</si>
  <si>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</si>
  <si>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</si>
  <si>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</si>
  <si>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</si>
  <si>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</si>
  <si>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</si>
  <si>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</si>
  <si>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</si>
  <si>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</si>
  <si>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</si>
  <si>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</si>
  <si>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</si>
  <si>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</si>
  <si>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</si>
  <si>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</si>
  <si>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</si>
  <si>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</si>
  <si>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</si>
  <si>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</si>
  <si>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</si>
  <si>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</si>
  <si>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</si>
  <si>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</si>
  <si>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</si>
  <si>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</si>
  <si>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</si>
  <si>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</si>
  <si>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</si>
  <si>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</si>
  <si>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</si>
  <si>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</si>
  <si>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</si>
  <si>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</si>
  <si>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</si>
  <si>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</si>
  <si>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</si>
  <si>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</si>
  <si>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</si>
  <si>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</si>
  <si>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</si>
  <si>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</si>
  <si>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</si>
  <si>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</si>
  <si>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</si>
  <si>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</si>
  <si>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</si>
  <si>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</si>
  <si>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</si>
  <si>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</si>
  <si>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</si>
  <si>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</si>
  <si>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</si>
  <si>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</si>
  <si>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</si>
  <si>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</si>
  <si>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</si>
  <si>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</si>
  <si>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</si>
  <si>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</si>
  <si>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</si>
  <si>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</si>
  <si>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</si>
  <si>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</si>
  <si>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</si>
  <si>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</si>
  <si>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</si>
  <si>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</si>
  <si>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</si>
  <si>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</si>
  <si>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</si>
  <si>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</si>
  <si>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</si>
  <si>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</si>
  <si>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</si>
  <si>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</si>
  <si>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</si>
  <si>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</si>
  <si>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</si>
  <si>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</si>
  <si>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</si>
  <si>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</si>
  <si>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</si>
  <si>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</si>
  <si>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</si>
  <si>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</si>
  <si>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</si>
  <si>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</si>
  <si>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</si>
  <si>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</si>
  <si>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</si>
  <si>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</si>
  <si>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</si>
  <si>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</si>
  <si>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</si>
  <si>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</si>
  <si>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</si>
  <si>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</si>
  <si>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</si>
  <si>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</si>
  <si>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</si>
  <si>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</si>
  <si>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</si>
  <si>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</si>
  <si>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</si>
  <si>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</si>
  <si>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</si>
  <si>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</si>
  <si>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</si>
  <si>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</si>
  <si>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</si>
  <si>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</si>
  <si>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</si>
  <si>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</si>
  <si>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</si>
  <si>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</si>
  <si>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</si>
  <si>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</si>
  <si>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</si>
  <si>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</si>
  <si>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</si>
  <si>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</si>
  <si>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</si>
  <si>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</si>
  <si>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</si>
  <si>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</si>
  <si>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</si>
  <si>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</si>
  <si>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</si>
  <si>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</si>
  <si>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</si>
  <si>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</si>
  <si>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</si>
  <si>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</si>
  <si>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</si>
  <si>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</si>
  <si>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</si>
  <si>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</si>
  <si>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</si>
  <si>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</si>
  <si>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</si>
  <si>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</si>
  <si>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</si>
  <si>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</si>
  <si>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</si>
  <si>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</si>
  <si>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</si>
  <si>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</si>
  <si>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</si>
  <si>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</si>
  <si>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</si>
  <si>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</si>
  <si>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</si>
  <si>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</si>
  <si>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</si>
  <si>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</si>
  <si>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</si>
  <si>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</si>
  <si>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</si>
  <si>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</si>
  <si>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</si>
  <si>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</si>
  <si>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</si>
  <si>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</si>
  <si>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</si>
  <si>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</si>
  <si>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</si>
  <si>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</si>
  <si>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</si>
  <si>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</si>
  <si>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</si>
  <si>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</si>
  <si>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</si>
  <si>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</si>
  <si>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</si>
  <si>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</si>
  <si>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</si>
  <si>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</si>
  <si>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</si>
  <si>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</si>
  <si>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</si>
  <si>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</si>
  <si>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</si>
  <si>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</si>
  <si>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</si>
  <si>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</si>
  <si>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</si>
  <si>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</si>
  <si>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</si>
  <si>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</si>
  <si>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</si>
  <si>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</si>
  <si>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</si>
  <si>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</si>
  <si>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</si>
  <si>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</si>
  <si>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</si>
  <si>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</si>
  <si>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</si>
  <si>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</si>
  <si>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</si>
  <si>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</si>
  <si>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</si>
  <si>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</si>
  <si>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</si>
  <si>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</si>
  <si>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</si>
  <si>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</si>
  <si>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</si>
  <si>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</si>
  <si>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</si>
  <si>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</si>
  <si>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</si>
  <si>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</si>
  <si>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</si>
  <si>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</si>
  <si>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</si>
  <si>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</si>
  <si>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</si>
  <si>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</si>
  <si>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</si>
  <si>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</si>
  <si>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</si>
  <si>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</si>
  <si>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</si>
  <si>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</si>
  <si>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</si>
  <si>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</si>
  <si>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</si>
  <si>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</si>
  <si>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</si>
  <si>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</si>
  <si>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</si>
  <si>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</si>
  <si>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</si>
  <si>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</si>
  <si>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</si>
  <si>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</si>
  <si>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</si>
  <si>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</si>
  <si>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</si>
  <si>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</si>
  <si>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</si>
  <si>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</si>
  <si>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</si>
  <si>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</si>
  <si>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</si>
  <si>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</si>
  <si>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</si>
  <si>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</si>
  <si>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</si>
  <si>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</si>
  <si>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</si>
  <si>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</si>
  <si>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</si>
  <si>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</si>
  <si>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</si>
  <si>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</si>
  <si>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</si>
  <si>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</si>
  <si>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</si>
  <si>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</si>
  <si>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</si>
  <si>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</si>
  <si>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</si>
  <si>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</si>
  <si>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</si>
  <si>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</si>
  <si>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</si>
  <si>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</si>
  <si>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</si>
  <si>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</si>
  <si>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</si>
  <si>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</si>
  <si>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</si>
  <si>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</si>
  <si>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</si>
  <si>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</si>
  <si>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</si>
  <si>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</si>
  <si>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</si>
  <si>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</si>
  <si>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</si>
  <si>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</si>
  <si>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</si>
  <si>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</si>
  <si>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</si>
  <si>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</si>
  <si>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</si>
  <si>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</si>
  <si>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</si>
  <si>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</si>
  <si>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</si>
  <si>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</si>
  <si>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</si>
  <si>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</si>
  <si>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</si>
  <si>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</si>
  <si>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</si>
  <si>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</si>
  <si>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</si>
  <si>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</si>
  <si>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</si>
  <si>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</si>
  <si>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</si>
  <si>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</si>
  <si>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</si>
  <si>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</si>
  <si>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</si>
  <si>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</si>
  <si>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</si>
  <si>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</si>
  <si>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</si>
  <si>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</si>
  <si>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</si>
  <si>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</si>
  <si>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</si>
  <si>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</si>
  <si>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</si>
  <si>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</si>
  <si>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</si>
  <si>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</si>
  <si>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</si>
  <si>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</si>
  <si>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</si>
  <si>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</si>
  <si>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</si>
  <si>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</si>
  <si>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</si>
  <si>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</si>
  <si>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</si>
  <si>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</si>
  <si>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</si>
  <si>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</si>
  <si>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</si>
  <si>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</si>
  <si>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</si>
  <si>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</si>
  <si>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</si>
  <si>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</si>
  <si>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</si>
  <si>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</si>
  <si>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</si>
  <si>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</si>
  <si>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</si>
  <si>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</si>
  <si>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</si>
  <si>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</si>
  <si>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</si>
  <si>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</si>
  <si>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</si>
  <si>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</si>
  <si>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</si>
  <si>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</si>
  <si>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</si>
  <si>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</si>
  <si>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</si>
  <si>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</si>
  <si>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</si>
  <si>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</si>
  <si>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</si>
  <si>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</si>
  <si>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</si>
  <si>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</si>
  <si>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</si>
  <si>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</si>
  <si>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</si>
  <si>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</si>
  <si>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</si>
  <si>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</si>
  <si>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</si>
  <si>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</si>
  <si>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</si>
  <si>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</si>
  <si>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</si>
  <si>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</si>
  <si>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</si>
  <si>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</si>
  <si>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</si>
  <si>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</si>
  <si>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</si>
  <si>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</si>
  <si>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</si>
  <si>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</si>
  <si>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</si>
  <si>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</si>
  <si>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</si>
  <si>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</si>
  <si>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</si>
  <si>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</si>
  <si>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</si>
  <si>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</si>
  <si>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</si>
  <si>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</si>
  <si>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</si>
  <si>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</si>
  <si>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</si>
  <si>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</si>
  <si>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</si>
  <si>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</si>
  <si>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</si>
  <si>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</si>
  <si>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</si>
  <si>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</si>
  <si>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</si>
  <si>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</si>
  <si>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</si>
  <si>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</si>
  <si>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</si>
  <si>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</si>
  <si>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</si>
  <si>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</si>
  <si>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</si>
  <si>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</si>
  <si>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</si>
  <si>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</si>
  <si>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</si>
  <si>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</si>
  <si>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</si>
  <si>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</si>
  <si>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</si>
  <si>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</si>
  <si>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</si>
  <si>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</si>
  <si>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</si>
  <si>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</si>
  <si>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</si>
  <si>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</si>
  <si>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</si>
  <si>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</si>
  <si>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</si>
  <si>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</si>
  <si>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</si>
  <si>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</si>
  <si>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</si>
  <si>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</si>
  <si>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</si>
  <si>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</si>
  <si>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</si>
  <si>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</si>
  <si>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</si>
  <si>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</si>
  <si>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</si>
  <si>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</si>
  <si>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</si>
  <si>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</si>
  <si>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</si>
  <si>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</si>
  <si>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</si>
  <si>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</si>
  <si>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</si>
  <si>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</si>
  <si>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</si>
  <si>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</si>
  <si>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</si>
  <si>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</si>
  <si>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</si>
  <si>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</si>
  <si>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</si>
  <si>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</si>
  <si>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</si>
  <si>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</si>
  <si>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</si>
  <si>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</si>
  <si>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</si>
  <si>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</si>
  <si>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</si>
  <si>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</si>
  <si>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</si>
  <si>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</si>
  <si>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</si>
  <si>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</si>
  <si>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</si>
  <si>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</si>
  <si>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</si>
  <si>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</si>
  <si>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</si>
  <si>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</si>
  <si>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</si>
  <si>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</si>
  <si>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</si>
  <si>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</si>
  <si>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</si>
  <si>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</si>
  <si>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</si>
  <si>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</si>
  <si>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</si>
  <si>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</si>
  <si>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</si>
  <si>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</si>
  <si>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</si>
  <si>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</si>
  <si>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</si>
  <si>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</si>
  <si>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</si>
  <si>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</si>
  <si>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</si>
  <si>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</si>
  <si>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</si>
  <si>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</si>
  <si>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</si>
  <si>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</si>
  <si>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</si>
  <si>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</si>
  <si>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</si>
  <si>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</si>
  <si>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</si>
  <si>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</si>
  <si>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</si>
  <si>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</si>
  <si>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</si>
  <si>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</si>
  <si>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</si>
  <si>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</si>
  <si>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</si>
  <si>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</si>
  <si>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</si>
  <si>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</si>
  <si>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</si>
  <si>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</si>
  <si>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</si>
  <si>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</si>
  <si>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</si>
  <si>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</si>
  <si>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</si>
  <si>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</si>
  <si>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</si>
  <si>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</si>
  <si>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</si>
  <si>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</si>
  <si>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</si>
  <si>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</si>
  <si>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</si>
  <si>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</si>
  <si>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</si>
  <si>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</si>
  <si>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</si>
  <si>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</si>
  <si>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</si>
  <si>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</si>
  <si>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</si>
  <si>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</si>
  <si>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</si>
  <si>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</si>
  <si>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</si>
  <si>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</si>
  <si>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</si>
  <si>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</si>
  <si>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</si>
  <si>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</si>
  <si>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</si>
  <si>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</si>
  <si>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</si>
  <si>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</si>
  <si>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</si>
  <si>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</si>
  <si>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</si>
  <si>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</si>
  <si>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</si>
  <si>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</si>
  <si>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</si>
  <si>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</si>
  <si>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</si>
  <si>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</si>
  <si>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</si>
  <si>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</si>
  <si>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</si>
  <si>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</si>
  <si>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</si>
  <si>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</si>
  <si>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</si>
  <si>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</si>
  <si>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</si>
  <si>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</si>
  <si>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</si>
  <si>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</si>
  <si>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</si>
  <si>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</si>
  <si>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</si>
  <si>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</si>
  <si>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</si>
  <si>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</si>
  <si>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</si>
  <si>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</si>
  <si>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</si>
  <si>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</si>
  <si>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</si>
  <si>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</si>
  <si>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</si>
  <si>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</si>
  <si>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</si>
  <si>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</si>
  <si>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</si>
  <si>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</si>
  <si>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</si>
  <si>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</si>
  <si>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</si>
  <si>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</si>
  <si>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</si>
  <si>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</si>
  <si>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</si>
  <si>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</si>
  <si>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</si>
  <si>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</si>
  <si>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</si>
  <si>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</si>
  <si>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</si>
  <si>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</si>
  <si>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</si>
  <si>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</si>
  <si>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</si>
  <si>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</si>
  <si>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</si>
  <si>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</si>
  <si>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</si>
  <si>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</si>
  <si>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</si>
  <si>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</si>
  <si>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</si>
  <si>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</si>
  <si>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</si>
  <si>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</si>
  <si>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</si>
  <si>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</si>
  <si>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</si>
  <si>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</si>
  <si>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</si>
  <si>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</si>
  <si>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</si>
  <si>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</si>
  <si>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</si>
  <si>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</si>
  <si>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</si>
  <si>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</si>
  <si>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</si>
  <si>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</si>
  <si>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</si>
  <si>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</si>
  <si>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</si>
  <si>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</si>
  <si>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</si>
  <si>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</si>
  <si>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</si>
  <si>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</si>
  <si>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</si>
  <si>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</si>
  <si>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</si>
  <si>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</si>
  <si>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</si>
  <si>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</si>
  <si>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</si>
  <si>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</si>
  <si>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</si>
  <si>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</si>
  <si>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</si>
  <si>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</si>
  <si>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</si>
  <si>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</si>
  <si>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</si>
  <si>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</si>
  <si>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</si>
  <si>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</si>
  <si>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</si>
  <si>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</si>
  <si>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</si>
  <si>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</si>
  <si>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</si>
  <si>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</si>
  <si>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</si>
  <si>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</si>
  <si>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</si>
  <si>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</si>
  <si>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</si>
  <si>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</si>
  <si>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</si>
  <si>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</si>
  <si>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</si>
  <si>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</si>
  <si>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</si>
  <si>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</si>
  <si>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</si>
  <si>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</si>
  <si>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</si>
  <si>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</si>
  <si>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</si>
  <si>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</si>
  <si>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</si>
  <si>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</si>
  <si>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</si>
  <si>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</si>
  <si>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</si>
  <si>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</si>
  <si>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</si>
  <si>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</si>
  <si>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</si>
  <si>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</si>
  <si>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</si>
  <si>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</si>
  <si>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</si>
  <si>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</si>
  <si>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</si>
  <si>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</si>
  <si>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</si>
  <si>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</si>
  <si>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</si>
  <si>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</si>
  <si>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</si>
  <si>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</si>
  <si>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</si>
  <si>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</si>
  <si>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</si>
  <si>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</si>
  <si>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</si>
  <si>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</si>
  <si>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</si>
  <si>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</si>
  <si>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</si>
  <si>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</si>
  <si>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</si>
  <si>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</si>
  <si>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</si>
  <si>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</si>
  <si>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</si>
  <si>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</si>
  <si>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</si>
  <si>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</si>
  <si>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</si>
  <si>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</si>
  <si>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</si>
  <si>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</si>
  <si>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</si>
  <si>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</si>
  <si>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</si>
  <si>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</si>
  <si>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</si>
  <si>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</si>
  <si>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</si>
  <si>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</si>
  <si>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</si>
  <si>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</si>
  <si>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</si>
  <si>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</si>
  <si>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</si>
  <si>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</si>
  <si>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</si>
  <si>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</si>
  <si>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</si>
  <si>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</si>
  <si>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</si>
  <si>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</si>
  <si>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</si>
  <si>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</si>
  <si>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</si>
  <si>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</si>
  <si>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</si>
  <si>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</si>
  <si>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</si>
  <si>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</si>
  <si>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</si>
  <si>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</si>
  <si>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</si>
  <si>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</si>
  <si>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</si>
  <si>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</si>
  <si>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</si>
  <si>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</si>
  <si>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</si>
  <si>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</si>
  <si>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</si>
  <si>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</si>
  <si>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</si>
  <si>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</si>
  <si>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</si>
  <si>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</si>
  <si>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</si>
  <si>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</si>
  <si>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</si>
  <si>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</si>
  <si>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</si>
  <si>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</si>
  <si>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</si>
  <si>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</si>
  <si>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</si>
  <si>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</si>
  <si>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</si>
  <si>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</si>
  <si>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</si>
  <si>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</si>
  <si>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</si>
  <si>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</si>
  <si>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</si>
  <si>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</si>
  <si>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</si>
  <si>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</si>
  <si>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</si>
  <si>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</si>
  <si>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</si>
  <si>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</si>
  <si>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</si>
  <si>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</si>
  <si>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</si>
  <si>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</si>
  <si>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</si>
  <si>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</si>
  <si>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</si>
  <si>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</si>
  <si>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</si>
  <si>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</si>
  <si>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</si>
  <si>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</si>
  <si>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</si>
  <si>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</si>
  <si>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</si>
  <si>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</si>
  <si>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</si>
  <si>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</si>
  <si>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</si>
  <si>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</si>
  <si>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</si>
  <si>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</si>
  <si>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</si>
  <si>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</si>
  <si>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</si>
  <si>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</si>
  <si>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</si>
  <si>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</si>
  <si>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</si>
  <si>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</si>
  <si>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</si>
  <si>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</si>
  <si>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</si>
  <si>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</si>
  <si>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</si>
  <si>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</si>
  <si>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</si>
  <si>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</si>
  <si>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</si>
  <si>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</si>
  <si>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</si>
  <si>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</si>
  <si>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</si>
  <si>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</si>
  <si>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</si>
  <si>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</si>
  <si>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</si>
  <si>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</si>
  <si>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</si>
  <si>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</si>
  <si>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</si>
  <si>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</si>
  <si>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</si>
  <si>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</si>
  <si>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</si>
  <si>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</si>
  <si>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</si>
  <si>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</si>
  <si>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</si>
  <si>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</si>
  <si>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</si>
  <si>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</si>
  <si>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</si>
  <si>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</si>
  <si>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</si>
  <si>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</si>
  <si>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</si>
  <si>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</si>
  <si>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</si>
  <si>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</si>
  <si>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</si>
  <si>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</si>
  <si>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</si>
  <si>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</si>
  <si>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</si>
  <si>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</si>
  <si>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</si>
  <si>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</si>
  <si>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</si>
  <si>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</si>
  <si>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</si>
  <si>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</si>
  <si>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</si>
  <si>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</si>
  <si>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</si>
  <si>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</si>
  <si>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</si>
  <si>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</si>
  <si>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</si>
  <si>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</si>
  <si>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</si>
  <si>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</si>
  <si>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</si>
  <si>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</si>
  <si>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</si>
  <si>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</si>
  <si>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</si>
  <si>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</si>
  <si>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</si>
  <si>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</si>
  <si>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</si>
  <si>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</si>
  <si>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</si>
  <si>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</si>
  <si>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</si>
  <si>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</si>
  <si>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</si>
  <si>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</si>
  <si>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</si>
  <si>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</si>
  <si>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</si>
  <si>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</si>
  <si>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</si>
  <si>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</si>
  <si>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</si>
  <si>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</si>
  <si>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</si>
  <si>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</si>
  <si>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</si>
  <si>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</si>
  <si>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</si>
  <si>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</si>
  <si>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</si>
  <si>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</si>
  <si>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</si>
  <si>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</si>
  <si>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</si>
  <si>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</si>
  <si>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</si>
  <si>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</si>
  <si>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</si>
  <si>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</si>
  <si>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</si>
  <si>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</si>
  <si>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</si>
  <si>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</si>
  <si>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</si>
  <si>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</si>
  <si>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</si>
  <si>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</si>
  <si>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</si>
  <si>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</si>
  <si>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</si>
  <si>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</si>
  <si>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</si>
  <si>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</si>
  <si>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</si>
  <si>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</si>
  <si>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</si>
  <si>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</si>
  <si>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</si>
  <si>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</si>
  <si>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</si>
  <si>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</si>
  <si>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</si>
  <si>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</si>
  <si>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</si>
  <si>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</si>
  <si>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</si>
  <si>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</si>
  <si>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</si>
  <si>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</si>
  <si>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</si>
  <si>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</si>
  <si>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</si>
  <si>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</si>
  <si>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</si>
  <si>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</si>
  <si>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</si>
  <si>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</si>
  <si>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</si>
  <si>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</si>
  <si>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</si>
  <si>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</si>
  <si>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</si>
  <si>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</si>
  <si>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</si>
  <si>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</si>
  <si>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</si>
  <si>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</si>
  <si>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</si>
  <si>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</si>
  <si>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</si>
  <si>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</si>
  <si>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</si>
  <si>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</si>
  <si>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</si>
  <si>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</si>
  <si>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</si>
  <si>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</si>
  <si>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</si>
  <si>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</si>
  <si>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</si>
  <si>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</si>
  <si>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</si>
  <si>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</si>
  <si>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</si>
  <si>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</si>
  <si>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</si>
  <si>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</si>
  <si>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</si>
  <si>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</si>
  <si>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</si>
  <si>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</si>
  <si>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</si>
  <si>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</si>
  <si>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</si>
  <si>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</si>
  <si>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</si>
  <si>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</si>
  <si>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</si>
  <si>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</si>
  <si>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</si>
  <si>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</si>
  <si>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</si>
  <si>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</si>
  <si>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</si>
  <si>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</si>
  <si>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</si>
  <si>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</si>
  <si>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</si>
  <si>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</si>
  <si>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</si>
  <si>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</si>
  <si>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</si>
  <si>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</si>
  <si>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</si>
  <si>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</si>
  <si>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</si>
  <si>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</si>
  <si>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</si>
  <si>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</si>
  <si>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</si>
  <si>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</si>
  <si>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</si>
  <si>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</si>
  <si>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</si>
  <si>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</si>
  <si>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</si>
  <si>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</si>
  <si>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</si>
  <si>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</si>
  <si>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</si>
  <si>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</si>
  <si>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</si>
  <si>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</si>
  <si>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</si>
  <si>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</si>
  <si>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</si>
  <si>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</si>
  <si>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</si>
  <si>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</si>
  <si>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</si>
  <si>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</si>
  <si>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</si>
  <si>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</si>
  <si>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</si>
  <si>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</si>
  <si>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</si>
  <si>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</si>
  <si>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</si>
  <si>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</si>
  <si>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</si>
  <si>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</si>
  <si>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</si>
  <si>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</si>
  <si>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</si>
  <si>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</si>
  <si>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</si>
  <si>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</si>
  <si>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</si>
  <si>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</si>
  <si>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</si>
  <si>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</si>
  <si>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</si>
  <si>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</si>
  <si>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</si>
  <si>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</si>
  <si>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</si>
  <si>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</si>
  <si>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</si>
  <si>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</si>
  <si>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</si>
  <si>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</si>
  <si>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</si>
  <si>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</si>
  <si>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</si>
  <si>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</si>
  <si>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</si>
  <si>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</si>
  <si>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</si>
  <si>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</si>
  <si>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</si>
  <si>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</si>
  <si>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</si>
  <si>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</si>
  <si>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</si>
  <si>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</si>
  <si>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</si>
  <si>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</si>
  <si>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</si>
  <si>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</si>
  <si>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</si>
  <si>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</si>
  <si>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</si>
  <si>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</si>
  <si>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</si>
  <si>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</si>
  <si>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</si>
  <si>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</si>
  <si>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</si>
  <si>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</si>
  <si>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</si>
  <si>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</si>
  <si>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</si>
  <si>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</si>
  <si>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</si>
  <si>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</si>
  <si>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</si>
  <si>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</si>
  <si>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</si>
  <si>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</si>
  <si>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</si>
  <si>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</si>
  <si>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</si>
  <si>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</si>
  <si>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</si>
  <si>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</si>
  <si>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</si>
  <si>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</si>
  <si>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</si>
  <si>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</si>
  <si>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</si>
  <si>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</si>
  <si>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</si>
  <si>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</si>
  <si>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</si>
  <si>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</si>
  <si>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</si>
  <si>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</si>
  <si>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</si>
  <si>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</si>
  <si>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</si>
  <si>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</si>
  <si>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</si>
  <si>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</si>
  <si>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</si>
  <si>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</si>
  <si>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</si>
  <si>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</si>
  <si>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</si>
  <si>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</si>
  <si>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</si>
  <si>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</si>
  <si>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</si>
  <si>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</si>
  <si>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</si>
  <si>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</si>
  <si>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</si>
  <si>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</si>
  <si>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</si>
  <si>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</si>
  <si>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</si>
  <si>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</si>
  <si>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</si>
  <si>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</si>
  <si>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</si>
  <si>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</si>
  <si>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</si>
  <si>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</si>
  <si>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</si>
  <si>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</si>
  <si>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</si>
  <si>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</si>
  <si>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</si>
  <si>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</si>
  <si>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</si>
  <si>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</si>
  <si>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</si>
  <si>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</si>
  <si>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</si>
  <si>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</si>
  <si>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</si>
  <si>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</si>
  <si>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</si>
  <si>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</si>
  <si>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</si>
  <si>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</si>
  <si>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</si>
  <si>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</si>
  <si>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</si>
  <si>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</si>
  <si>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</si>
  <si>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</si>
  <si>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</si>
  <si>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</si>
  <si>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</si>
  <si>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</si>
  <si>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</si>
  <si>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</si>
  <si>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</si>
  <si>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</si>
  <si>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</si>
  <si>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</si>
  <si>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</si>
  <si>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</si>
  <si>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</si>
  <si>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</si>
  <si>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</si>
  <si>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</si>
  <si>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</si>
  <si>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</si>
  <si>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</si>
  <si>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</si>
  <si>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</si>
  <si>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</si>
  <si>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</si>
  <si>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</si>
  <si>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</si>
  <si>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</si>
  <si>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</si>
  <si>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</si>
  <si>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</si>
  <si>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</si>
  <si>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</si>
  <si>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</si>
  <si>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</si>
  <si>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</si>
  <si>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</si>
  <si>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</si>
  <si>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</si>
  <si>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</si>
  <si>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</si>
  <si>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</si>
  <si>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</si>
  <si>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</si>
  <si>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</si>
  <si>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</si>
  <si>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</si>
  <si>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</si>
  <si>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</si>
  <si>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</si>
  <si>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</si>
  <si>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</si>
  <si>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</si>
  <si>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</si>
  <si>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</si>
  <si>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</si>
  <si>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</si>
  <si>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</si>
  <si>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</si>
  <si>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</si>
  <si>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</si>
  <si>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</si>
  <si>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</si>
  <si>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</si>
  <si>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</si>
  <si>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</si>
  <si>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</si>
  <si>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</si>
  <si>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</si>
  <si>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</si>
  <si>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</si>
  <si>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</si>
  <si>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</si>
  <si>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</si>
  <si>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</si>
  <si>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</si>
  <si>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</si>
  <si>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</si>
  <si>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</si>
  <si>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</si>
  <si>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</si>
  <si>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</si>
  <si>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</si>
  <si>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</si>
  <si>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</si>
  <si>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</si>
  <si>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</si>
  <si>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</si>
  <si>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</si>
  <si>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</si>
  <si>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</si>
  <si>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</si>
  <si>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</si>
  <si>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</si>
  <si>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</si>
  <si>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</si>
  <si>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</si>
  <si>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</si>
  <si>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</si>
  <si>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</si>
  <si>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</si>
  <si>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</si>
  <si>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</si>
  <si>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</si>
  <si>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</si>
  <si>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</si>
  <si>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</si>
  <si>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</si>
  <si>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</si>
  <si>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</si>
  <si>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</si>
  <si>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</si>
  <si>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</si>
  <si>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</si>
  <si>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</si>
  <si>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</si>
  <si>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</si>
  <si>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</si>
  <si>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</si>
  <si>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</si>
  <si>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</si>
  <si>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</si>
  <si>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</si>
  <si>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</si>
  <si>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</si>
  <si>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</si>
  <si>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</si>
  <si>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</si>
  <si>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</si>
  <si>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</si>
  <si>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</si>
  <si>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</si>
  <si>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</si>
  <si>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</si>
  <si>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</si>
  <si>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</si>
  <si>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</si>
  <si>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</si>
  <si>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</si>
  <si>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</si>
  <si>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</si>
  <si>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</si>
  <si>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</si>
  <si>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</si>
  <si>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</si>
  <si>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</si>
  <si>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</si>
  <si>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</si>
  <si>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</si>
  <si>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</si>
  <si>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</si>
  <si>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</si>
  <si>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</si>
  <si>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</si>
  <si>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</si>
  <si>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</si>
  <si>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</si>
  <si>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</si>
  <si>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</si>
  <si>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</si>
  <si>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</si>
  <si>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</si>
  <si>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</si>
  <si>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</si>
  <si>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</si>
  <si>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</si>
  <si>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</si>
  <si>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</si>
  <si>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</si>
  <si>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</si>
  <si>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</si>
  <si>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</si>
  <si>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</si>
  <si>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</si>
  <si>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</si>
  <si>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</si>
  <si>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</si>
  <si>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</si>
  <si>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</si>
  <si>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</si>
  <si>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</si>
  <si>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</si>
  <si>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</si>
  <si>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</si>
  <si>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</si>
  <si>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</si>
  <si>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</si>
  <si>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</si>
  <si>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</si>
  <si>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</si>
  <si>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</si>
  <si>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</si>
  <si>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</si>
  <si>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</si>
  <si>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</si>
  <si>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</si>
  <si>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</si>
  <si>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</si>
  <si>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</si>
  <si>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</si>
  <si>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</si>
  <si>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</si>
  <si>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</si>
  <si>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</si>
  <si>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</si>
  <si>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</si>
  <si>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</si>
  <si>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</si>
  <si>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</si>
  <si>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</si>
  <si>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</si>
  <si>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</si>
  <si>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</si>
  <si>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</si>
  <si>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</si>
  <si>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</si>
  <si>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</si>
  <si>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</si>
  <si>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</si>
  <si>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</si>
  <si>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</si>
  <si>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</si>
  <si>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</si>
  <si>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</si>
  <si>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</si>
  <si>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</si>
  <si>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</si>
  <si>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</si>
  <si>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</si>
  <si>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</si>
  <si>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</si>
  <si>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</si>
  <si>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</si>
  <si>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</si>
  <si>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</si>
  <si>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</si>
  <si>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</si>
  <si>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</si>
  <si>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</si>
  <si>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</si>
  <si>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</si>
  <si>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</si>
  <si>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</si>
  <si>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</si>
  <si>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</si>
  <si>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</si>
  <si>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</si>
  <si>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</si>
  <si>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</si>
  <si>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</si>
  <si>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</si>
  <si>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</si>
  <si>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</si>
  <si>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</si>
  <si>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</si>
  <si>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</si>
  <si>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</si>
  <si>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</si>
  <si>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</si>
  <si>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</si>
  <si>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</si>
  <si>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</si>
  <si>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</si>
  <si>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</si>
  <si>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</si>
  <si>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</si>
  <si>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</si>
  <si>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</si>
  <si>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</si>
  <si>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</si>
  <si>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</si>
  <si>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</si>
  <si>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</si>
  <si>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</si>
  <si>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</si>
  <si>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</si>
  <si>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</si>
  <si>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</si>
  <si>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</si>
  <si>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</si>
  <si>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</si>
  <si>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</si>
  <si>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</si>
  <si>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</si>
  <si>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</si>
  <si>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</si>
  <si>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</si>
  <si>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</si>
  <si>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</si>
  <si>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</si>
  <si>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</si>
  <si>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</si>
  <si>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</si>
  <si>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</si>
  <si>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</si>
  <si>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</si>
  <si>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</si>
  <si>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</si>
  <si>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</si>
  <si>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</si>
  <si>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</si>
  <si>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</si>
  <si>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</si>
  <si>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</si>
  <si>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</si>
  <si>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</si>
  <si>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</si>
  <si>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</si>
  <si>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</si>
  <si>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</si>
  <si>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</si>
  <si>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</si>
  <si>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</si>
  <si>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</si>
  <si>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</si>
  <si>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</si>
  <si>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</si>
  <si>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</si>
  <si>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</si>
  <si>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</si>
  <si>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</si>
  <si>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</si>
  <si>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</si>
  <si>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</si>
  <si>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</si>
  <si>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</si>
  <si>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</si>
  <si>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</si>
  <si>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</si>
  <si>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</si>
  <si>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</si>
  <si>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</si>
  <si>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</si>
  <si>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</si>
  <si>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</si>
  <si>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</si>
  <si>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</si>
  <si>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</si>
  <si>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</si>
  <si>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</si>
  <si>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</si>
  <si>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</si>
  <si>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</si>
  <si>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</si>
  <si>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</si>
  <si>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</si>
  <si>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</si>
  <si>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</si>
  <si>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</si>
  <si>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</si>
  <si>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</si>
  <si>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</si>
  <si>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</si>
  <si>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</si>
  <si>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</si>
  <si>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</si>
  <si>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</si>
  <si>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</si>
  <si>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</si>
  <si>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</si>
  <si>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</si>
  <si>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</si>
  <si>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</si>
  <si>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</si>
  <si>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</si>
  <si>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</si>
  <si>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</si>
  <si>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</si>
  <si>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</si>
  <si>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</si>
  <si>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</si>
  <si>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</si>
  <si>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</si>
  <si>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</si>
  <si>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</si>
  <si>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</si>
  <si>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</si>
  <si>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</si>
  <si>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</si>
  <si>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</si>
  <si>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</si>
  <si>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</si>
  <si>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</si>
  <si>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</si>
  <si>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</si>
  <si>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</si>
  <si>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</si>
  <si>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</si>
  <si>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</si>
  <si>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</si>
  <si>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</si>
  <si>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</si>
  <si>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</si>
  <si>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</si>
  <si>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</si>
  <si>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</si>
  <si>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</si>
  <si>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</si>
  <si>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</si>
  <si>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</si>
  <si>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</si>
  <si>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</si>
  <si>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</si>
  <si>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</si>
  <si>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</si>
  <si>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</si>
  <si>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</si>
  <si>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</si>
  <si>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</si>
  <si>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</si>
  <si>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</si>
  <si>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</si>
  <si>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</si>
  <si>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</si>
  <si>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</si>
  <si>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</si>
  <si>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</si>
  <si>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</si>
  <si>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</si>
  <si>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</si>
  <si>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</si>
  <si>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</si>
  <si>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</si>
  <si>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</si>
  <si>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</si>
  <si>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</si>
  <si>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</si>
  <si>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</si>
  <si>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</si>
  <si>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</si>
  <si>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</si>
  <si>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</si>
  <si>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</si>
  <si>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</si>
  <si>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</si>
  <si>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</si>
  <si>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</si>
  <si>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</si>
  <si>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</si>
  <si>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</si>
  <si>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</si>
  <si>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</si>
  <si>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</si>
  <si>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</si>
  <si>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</si>
  <si>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</si>
  <si>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</si>
  <si>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</si>
  <si>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</si>
  <si>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</si>
  <si>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</si>
  <si>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</si>
  <si>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</si>
  <si>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</si>
  <si>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</si>
  <si>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</si>
  <si>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</si>
  <si>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</si>
  <si>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</si>
  <si>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</si>
  <si>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</si>
  <si>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</si>
  <si>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</si>
  <si>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</si>
  <si>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</si>
  <si>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</si>
  <si>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</si>
  <si>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</si>
  <si>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</si>
  <si>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</si>
  <si>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</si>
  <si>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</si>
  <si>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</si>
  <si>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</si>
  <si>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</si>
  <si>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</si>
  <si>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</si>
  <si>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</si>
  <si>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</si>
  <si>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</si>
  <si>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</si>
  <si>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</si>
  <si>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</si>
  <si>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</si>
  <si>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</si>
  <si>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</si>
  <si>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</si>
  <si>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</si>
  <si>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</si>
  <si>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</si>
  <si>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</si>
  <si>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</si>
  <si>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</si>
  <si>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</si>
  <si>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</si>
  <si>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</si>
  <si>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</si>
  <si>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</si>
  <si>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</si>
  <si>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</si>
  <si>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</si>
  <si>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</si>
  <si>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</si>
  <si>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</si>
  <si>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</si>
  <si>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</si>
  <si>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</si>
  <si>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</si>
  <si>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</si>
  <si>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</si>
  <si>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</si>
  <si>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</si>
  <si>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</si>
  <si>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</si>
  <si>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</si>
  <si>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</si>
  <si>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</si>
  <si>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</si>
  <si>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</si>
  <si>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</si>
  <si>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</si>
  <si>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</si>
  <si>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</si>
  <si>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</si>
  <si>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</si>
  <si>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</si>
  <si>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</si>
  <si>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</si>
  <si>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</si>
  <si>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</si>
  <si>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</si>
  <si>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</si>
  <si>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</si>
  <si>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</si>
  <si>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</si>
  <si>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</si>
  <si>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</si>
  <si>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</si>
  <si>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</si>
  <si>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</si>
  <si>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</si>
  <si>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</si>
  <si>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</si>
  <si>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</si>
  <si>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</si>
  <si>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</si>
  <si>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</si>
  <si>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</si>
  <si>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</si>
  <si>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</si>
  <si>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</si>
  <si>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</si>
  <si>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</si>
  <si>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</si>
  <si>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</si>
  <si>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</si>
  <si>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</si>
  <si>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</si>
  <si>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</si>
  <si>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</si>
  <si>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</si>
  <si>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</si>
  <si>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</si>
  <si>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</si>
  <si>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</si>
  <si>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</si>
  <si>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</si>
  <si>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</si>
  <si>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</si>
  <si>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</si>
  <si>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</si>
  <si>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</si>
  <si>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</si>
  <si>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</si>
  <si>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</si>
  <si>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</si>
  <si>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</si>
  <si>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</si>
  <si>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</si>
  <si>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</si>
  <si>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</si>
  <si>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</si>
  <si>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</si>
  <si>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</si>
  <si>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</si>
  <si>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</si>
  <si>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</si>
  <si>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</si>
  <si>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</si>
  <si>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</si>
  <si>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</si>
  <si>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</si>
  <si>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</si>
  <si>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</si>
  <si>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</si>
  <si>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</si>
  <si>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</si>
  <si>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</si>
  <si>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</si>
  <si>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</si>
  <si>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</si>
  <si>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</si>
  <si>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</si>
  <si>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</si>
  <si>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</si>
  <si>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</si>
  <si>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</si>
  <si>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</si>
  <si>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</si>
  <si>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</si>
  <si>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</si>
  <si>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</si>
  <si>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</si>
  <si>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</si>
  <si>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</si>
  <si>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</si>
  <si>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</si>
  <si>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</si>
  <si>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</si>
  <si>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</si>
  <si>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</si>
  <si>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</si>
  <si>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</si>
  <si>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</si>
  <si>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</si>
  <si>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</si>
  <si>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</si>
  <si>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</si>
  <si>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</si>
  <si>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</si>
  <si>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</si>
  <si>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</si>
  <si>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</si>
  <si>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</si>
  <si>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</si>
  <si>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</si>
  <si>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</si>
  <si>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</si>
  <si>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</si>
  <si>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</si>
  <si>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</si>
  <si>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</si>
  <si>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</si>
  <si>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</si>
  <si>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</si>
  <si>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</si>
  <si>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</si>
  <si>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</si>
  <si>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</si>
  <si>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</si>
  <si>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</si>
  <si>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</si>
  <si>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</si>
  <si>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</si>
  <si>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</si>
  <si>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</si>
  <si>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</si>
  <si>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</si>
  <si>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</si>
  <si>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</si>
  <si>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</si>
  <si>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</si>
  <si>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</si>
  <si>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</si>
  <si>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</si>
  <si>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</si>
  <si>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</si>
  <si>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</si>
  <si>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</si>
  <si>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</si>
  <si>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</si>
  <si>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</si>
  <si>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</si>
  <si>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</si>
  <si>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</si>
  <si>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</si>
  <si>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</si>
  <si>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</si>
  <si>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</si>
  <si>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</si>
  <si>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</si>
  <si>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</si>
  <si>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</si>
  <si>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</si>
  <si>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</si>
  <si>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</si>
  <si>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</si>
  <si>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</si>
  <si>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</si>
  <si>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</si>
  <si>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</si>
  <si>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</si>
  <si>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</si>
  <si>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</si>
  <si>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</si>
  <si>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</si>
  <si>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</si>
  <si>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</si>
  <si>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</si>
  <si>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</si>
  <si>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</si>
  <si>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</si>
  <si>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</si>
  <si>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</si>
  <si>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</si>
  <si>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</si>
  <si>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</si>
  <si>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</si>
  <si>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</si>
  <si>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</si>
  <si>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</si>
  <si>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</si>
  <si>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</si>
  <si>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</si>
  <si>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</si>
  <si>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</si>
  <si>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</si>
  <si>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</si>
  <si>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</si>
  <si>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</si>
  <si>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</si>
  <si>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</si>
  <si>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</si>
  <si>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</si>
  <si>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</si>
  <si>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</si>
  <si>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</si>
  <si>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</si>
  <si>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</si>
  <si>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</si>
  <si>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</si>
  <si>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</si>
  <si>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</si>
  <si>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</si>
  <si>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</si>
  <si>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</si>
  <si>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</si>
  <si>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</si>
  <si>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</si>
  <si>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</si>
  <si>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</si>
  <si>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</si>
  <si>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</si>
  <si>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</si>
  <si>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</si>
  <si>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</si>
  <si>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</si>
  <si>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</si>
  <si>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</si>
  <si>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</si>
  <si>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</si>
  <si>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</si>
  <si>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</si>
  <si>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</si>
  <si>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</si>
  <si>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</si>
  <si>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</si>
  <si>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</si>
  <si>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</si>
  <si>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</si>
  <si>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</si>
  <si>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</si>
  <si>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</si>
  <si>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</si>
  <si>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</si>
  <si>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</si>
  <si>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</si>
  <si>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</si>
  <si>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</si>
  <si>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</si>
  <si>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</si>
  <si>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</si>
  <si>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</si>
  <si>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</si>
  <si>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</si>
  <si>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</si>
  <si>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</si>
  <si>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</si>
  <si>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</si>
  <si>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</si>
  <si>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</si>
  <si>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</si>
  <si>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</si>
  <si>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</si>
  <si>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</si>
  <si>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</si>
  <si>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</si>
  <si>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</si>
  <si>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</si>
  <si>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</si>
  <si>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</si>
  <si>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</si>
  <si>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</si>
  <si>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</si>
  <si>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</si>
  <si>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</si>
  <si>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</si>
  <si>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</si>
  <si>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</si>
  <si>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</si>
  <si>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</si>
  <si>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</si>
  <si>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</si>
  <si>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</si>
  <si>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</si>
  <si>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</si>
  <si>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</si>
  <si>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</si>
  <si>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</si>
  <si>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</si>
  <si>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</si>
  <si>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</si>
  <si>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</si>
  <si>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</si>
  <si>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</si>
  <si>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</si>
  <si>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</si>
  <si>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</si>
  <si>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</si>
  <si>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</si>
  <si>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</si>
  <si>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</si>
  <si>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</si>
  <si>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</si>
  <si>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</si>
  <si>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</si>
  <si>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</si>
  <si>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</si>
  <si>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</si>
  <si>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</si>
  <si>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</si>
  <si>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</si>
  <si>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</si>
  <si>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</si>
  <si>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</si>
  <si>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</si>
  <si>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</si>
  <si>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</si>
  <si>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</si>
  <si>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</si>
  <si>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</si>
  <si>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</si>
  <si>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</si>
  <si>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</si>
  <si>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</si>
  <si>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</si>
  <si>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</si>
  <si>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</si>
  <si>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</si>
  <si>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</si>
  <si>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</si>
  <si>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</si>
  <si>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</si>
  <si>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</si>
  <si>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</si>
  <si>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</si>
  <si>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</si>
  <si>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</si>
  <si>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</si>
  <si>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</si>
  <si>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</si>
  <si>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</si>
  <si>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</si>
  <si>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</si>
  <si>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</si>
  <si>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</si>
  <si>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</si>
  <si>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</si>
  <si>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</si>
  <si>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</si>
  <si>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</si>
  <si>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</si>
  <si>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</si>
  <si>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</si>
  <si>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</si>
  <si>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</si>
  <si>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</si>
  <si>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</si>
  <si>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</si>
  <si>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</si>
  <si>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</si>
  <si>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</si>
  <si>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</si>
  <si>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</si>
  <si>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</si>
  <si>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</si>
  <si>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</si>
  <si>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</si>
  <si>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</si>
  <si>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</si>
  <si>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</si>
  <si>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</si>
  <si>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</si>
  <si>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</si>
  <si>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</si>
  <si>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</si>
  <si>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</si>
  <si>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</si>
  <si>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</si>
  <si>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</si>
  <si>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</si>
  <si>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</si>
  <si>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</si>
  <si>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</si>
  <si>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</si>
  <si>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</si>
  <si>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</si>
  <si>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</si>
  <si>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</si>
  <si>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</si>
  <si>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</si>
  <si>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</si>
  <si>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</si>
  <si>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</si>
  <si>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</si>
  <si>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</si>
  <si>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</si>
  <si>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</si>
  <si>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</si>
  <si>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</si>
  <si>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</si>
  <si>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</si>
  <si>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</si>
  <si>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</si>
  <si>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</si>
  <si>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</si>
  <si>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</si>
  <si>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</si>
  <si>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</si>
  <si>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</si>
  <si>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</si>
  <si>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</si>
  <si>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</si>
  <si>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</si>
  <si>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</si>
  <si>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</si>
  <si>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</si>
  <si>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</si>
  <si>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</si>
  <si>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</si>
  <si>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</si>
  <si>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</si>
  <si>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</si>
  <si>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</si>
  <si>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</si>
  <si>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</si>
  <si>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</si>
  <si>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</si>
  <si>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</si>
  <si>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</si>
  <si>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</si>
  <si>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</si>
  <si>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</si>
  <si>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</si>
  <si>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</si>
  <si>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</si>
  <si>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</si>
  <si>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</si>
  <si>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</si>
  <si>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</si>
  <si>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</si>
  <si>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</si>
  <si>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</si>
  <si>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</si>
  <si>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</si>
  <si>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</si>
  <si>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</si>
  <si>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</si>
  <si>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</si>
  <si>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</si>
  <si>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</si>
  <si>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</si>
  <si>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</si>
  <si>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</si>
  <si>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</si>
  <si>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</si>
  <si>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</si>
  <si>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</si>
  <si>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</si>
  <si>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</si>
  <si>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</si>
  <si>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</si>
  <si>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</si>
  <si>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</si>
  <si>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</si>
  <si>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</si>
  <si>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</si>
  <si>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</si>
  <si>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</si>
  <si>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</si>
  <si>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</si>
  <si>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</si>
  <si>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</si>
  <si>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</si>
  <si>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</si>
  <si>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</si>
  <si>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</si>
  <si>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</si>
  <si>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</si>
  <si>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</si>
  <si>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</si>
  <si>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</si>
  <si>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</si>
  <si>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</si>
  <si>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</si>
  <si>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</si>
  <si>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</si>
  <si>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</si>
  <si>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</si>
  <si>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</si>
  <si>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</si>
  <si>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</si>
  <si>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</si>
  <si>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</si>
  <si>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</si>
  <si>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</si>
  <si>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</si>
  <si>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</si>
  <si>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</si>
  <si>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</si>
  <si>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</si>
  <si>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</si>
  <si>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</si>
  <si>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</si>
  <si>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</si>
  <si>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</si>
  <si>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</si>
  <si>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</si>
  <si>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</si>
  <si>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</si>
  <si>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</si>
  <si>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</si>
  <si>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</si>
  <si>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</si>
  <si>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</si>
  <si>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</si>
  <si>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</si>
  <si>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</si>
  <si>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</si>
  <si>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</si>
  <si>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</si>
  <si>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</si>
  <si>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</si>
  <si>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</si>
  <si>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</si>
  <si>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</si>
  <si>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</si>
  <si>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</si>
  <si>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</si>
  <si>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</si>
  <si>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</si>
  <si>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</si>
  <si>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</si>
  <si>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</si>
  <si>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</si>
  <si>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</si>
  <si>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</si>
  <si>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</si>
  <si>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</si>
  <si>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</si>
  <si>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</si>
  <si>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</si>
  <si>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</si>
  <si>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</si>
  <si>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</si>
  <si>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</si>
  <si>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</si>
  <si>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</si>
  <si>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</si>
  <si>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</si>
  <si>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</si>
  <si>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</si>
  <si>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</si>
  <si>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</si>
  <si>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</si>
  <si>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</si>
  <si>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</si>
  <si>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</si>
  <si>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</si>
  <si>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</si>
  <si>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</si>
  <si>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</si>
  <si>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</si>
  <si>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</si>
  <si>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</si>
  <si>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</si>
  <si>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</si>
  <si>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</si>
  <si>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</si>
  <si>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</si>
  <si>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</si>
  <si>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</si>
  <si>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</si>
  <si>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</si>
  <si>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</si>
  <si>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</si>
  <si>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</si>
  <si>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</si>
  <si>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</si>
  <si>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</si>
  <si>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</si>
  <si>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</si>
  <si>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</si>
  <si>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</si>
  <si>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</si>
  <si>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</si>
  <si>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</si>
  <si>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</si>
  <si>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</si>
  <si>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</si>
  <si>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</si>
  <si>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</si>
  <si>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</si>
  <si>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</si>
  <si>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</si>
  <si>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</si>
  <si>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</si>
  <si>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</si>
  <si>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</si>
  <si>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</si>
  <si>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</si>
  <si>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</si>
  <si>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</si>
  <si>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</si>
  <si>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</si>
  <si>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</si>
  <si>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</si>
  <si>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</si>
  <si>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</si>
  <si>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</si>
  <si>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</si>
  <si>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</si>
  <si>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</si>
  <si>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</si>
  <si>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</si>
  <si>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</si>
  <si>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</si>
  <si>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</si>
  <si>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</si>
  <si>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</si>
  <si>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</si>
  <si>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</si>
  <si>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</si>
  <si>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</si>
  <si>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</si>
  <si>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</si>
  <si>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</si>
  <si>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</si>
  <si>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</si>
  <si>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</si>
  <si>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</si>
  <si>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</si>
  <si>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</si>
  <si>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</si>
  <si>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</si>
  <si>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</si>
  <si>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</si>
  <si>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</si>
  <si>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</si>
  <si>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</si>
  <si>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</si>
  <si>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</si>
  <si>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</si>
  <si>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</si>
  <si>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</si>
  <si>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</si>
  <si>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</si>
  <si>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</si>
  <si>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</si>
  <si>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</si>
  <si>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</si>
  <si>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</si>
  <si>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</si>
  <si>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</si>
  <si>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</si>
  <si>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</si>
  <si>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</si>
  <si>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</si>
  <si>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</si>
  <si>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</si>
  <si>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</si>
  <si>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</si>
  <si>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</si>
  <si>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</si>
  <si>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</si>
  <si>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</si>
  <si>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</si>
  <si>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</si>
  <si>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</si>
  <si>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</si>
  <si>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</si>
  <si>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</si>
  <si>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</si>
  <si>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</si>
  <si>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</si>
  <si>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</si>
  <si>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</si>
  <si>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</si>
  <si>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</si>
  <si>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</si>
  <si>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</si>
  <si>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</si>
  <si>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</si>
  <si>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</si>
  <si>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</si>
  <si>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</si>
  <si>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</si>
  <si>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</si>
  <si>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</si>
  <si>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</si>
  <si>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</si>
  <si>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</si>
  <si>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</si>
  <si>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</si>
  <si>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</si>
  <si>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</si>
  <si>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</si>
  <si>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</si>
  <si>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</si>
  <si>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</si>
  <si>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</si>
  <si>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</si>
  <si>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</si>
  <si>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</si>
  <si>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</si>
  <si>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</si>
  <si>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</si>
  <si>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</si>
  <si>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</si>
  <si>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</si>
  <si>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</si>
  <si>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</si>
  <si>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</si>
  <si>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</si>
  <si>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</si>
  <si>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</si>
  <si>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</si>
  <si>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</si>
  <si>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</si>
  <si>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</si>
  <si>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</si>
  <si>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</si>
  <si>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</si>
  <si>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</si>
  <si>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</si>
  <si>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</si>
  <si>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</si>
  <si>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</si>
  <si>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</si>
  <si>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</si>
  <si>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</si>
  <si>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</si>
  <si>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</si>
  <si>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</si>
  <si>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</si>
  <si>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</si>
  <si>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</si>
  <si>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</si>
  <si>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</si>
  <si>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</si>
  <si>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</si>
  <si>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</si>
  <si>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</si>
  <si>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</si>
  <si>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</si>
  <si>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</si>
  <si>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</si>
  <si>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</si>
  <si>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</si>
  <si>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</si>
  <si>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</si>
  <si>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</si>
  <si>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</si>
  <si>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</si>
  <si>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</si>
  <si>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</si>
  <si>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</si>
  <si>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</si>
  <si>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</si>
  <si>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</si>
  <si>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</si>
  <si>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</si>
  <si>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</si>
  <si>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</si>
  <si>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</si>
  <si>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</si>
  <si>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</si>
  <si>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</si>
  <si>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</si>
  <si>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</si>
  <si>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</si>
  <si>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</si>
  <si>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</si>
  <si>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</si>
  <si>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</si>
  <si>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</si>
  <si>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</si>
  <si>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</si>
  <si>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</si>
  <si>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</si>
  <si>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</si>
  <si>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</si>
  <si>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</si>
  <si>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</si>
  <si>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</si>
  <si>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</si>
  <si>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</si>
  <si>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</si>
  <si>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</si>
  <si>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</si>
  <si>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</si>
  <si>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</si>
  <si>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</si>
  <si>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</si>
  <si>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</si>
  <si>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</si>
  <si>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</si>
  <si>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</si>
  <si>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</si>
  <si>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</si>
  <si>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</si>
  <si>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</si>
  <si>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</si>
  <si>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</si>
  <si>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</si>
  <si>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</si>
  <si>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</si>
  <si>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</si>
  <si>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</si>
  <si>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</si>
  <si>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</si>
  <si>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</si>
  <si>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</si>
  <si>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</si>
  <si>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</si>
  <si>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</si>
  <si>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</si>
  <si>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</si>
  <si>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</si>
  <si>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</si>
  <si>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</si>
  <si>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</si>
  <si>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</si>
  <si>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</si>
  <si>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</si>
  <si>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</si>
  <si>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</si>
  <si>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</si>
  <si>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</si>
  <si>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</si>
  <si>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</si>
  <si>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</si>
  <si>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</si>
  <si>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</si>
  <si>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</si>
  <si>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</si>
  <si>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</si>
  <si>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</si>
  <si>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</si>
  <si>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</si>
  <si>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</si>
  <si>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</si>
  <si>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</si>
  <si>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</si>
  <si>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</si>
  <si>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</si>
  <si>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</si>
  <si>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</si>
  <si>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</si>
  <si>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</si>
  <si>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</si>
  <si>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</si>
  <si>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</si>
  <si>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</si>
  <si>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</si>
  <si>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</si>
  <si>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</si>
  <si>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</si>
  <si>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</si>
  <si>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</si>
  <si>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</si>
  <si>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</si>
  <si>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</si>
  <si>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</si>
  <si>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</si>
  <si>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</si>
  <si>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</si>
  <si>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</si>
  <si>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</si>
  <si>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</si>
  <si>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</si>
  <si>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</si>
  <si>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</si>
  <si>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</si>
  <si>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</si>
  <si>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</si>
  <si>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</si>
  <si>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</si>
  <si>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</si>
  <si>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</si>
  <si>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</si>
  <si>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</si>
  <si>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</si>
  <si>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</si>
  <si>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</si>
  <si>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</si>
  <si>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</si>
  <si>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</si>
  <si>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</si>
  <si>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</si>
  <si>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</si>
  <si>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</si>
  <si>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</si>
  <si>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</si>
  <si>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</si>
  <si>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</si>
  <si>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</si>
  <si>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</si>
  <si>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</si>
  <si>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</si>
  <si>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</si>
  <si>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</si>
  <si>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</si>
  <si>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</si>
  <si>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</si>
  <si>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</si>
  <si>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</si>
  <si>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</si>
  <si>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</si>
  <si>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</si>
  <si>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</si>
  <si>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</si>
  <si>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</si>
  <si>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</si>
  <si>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</si>
  <si>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</si>
  <si>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</si>
  <si>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</si>
  <si>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</si>
  <si>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</si>
  <si>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</si>
  <si>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</si>
  <si>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</si>
  <si>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</si>
  <si>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</si>
  <si>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</si>
  <si>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</si>
  <si>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</si>
  <si>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</si>
  <si>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</si>
  <si>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</si>
  <si>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</si>
  <si>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</si>
  <si>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</si>
  <si>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</si>
  <si>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</si>
  <si>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</si>
  <si>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</si>
  <si>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</si>
  <si>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</si>
  <si>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</si>
  <si>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</si>
  <si>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</si>
  <si>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</si>
  <si>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</si>
  <si>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</si>
  <si>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</si>
  <si>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</si>
  <si>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</si>
  <si>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</si>
  <si>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</si>
  <si>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</si>
  <si>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</si>
  <si>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</si>
  <si>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</si>
  <si>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</si>
  <si>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</si>
  <si>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</si>
  <si>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</si>
  <si>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</si>
  <si>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</si>
  <si>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</si>
  <si>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</si>
  <si>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</si>
  <si>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</si>
  <si>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</si>
  <si>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</si>
  <si>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</si>
  <si>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</si>
  <si>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</si>
  <si>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</si>
  <si>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</si>
  <si>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</si>
  <si>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</si>
  <si>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</si>
  <si>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</si>
  <si>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</si>
  <si>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</si>
  <si>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</si>
  <si>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</si>
  <si>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</si>
  <si>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</si>
  <si>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</si>
  <si>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</si>
  <si>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</si>
  <si>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</si>
  <si>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</si>
  <si>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</si>
  <si>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</si>
  <si>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</si>
  <si>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</si>
  <si>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</si>
  <si>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</si>
  <si>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</si>
  <si>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</si>
  <si>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</si>
  <si>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</si>
  <si>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</si>
  <si>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</si>
  <si>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</si>
  <si>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</si>
  <si>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</si>
  <si>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</si>
  <si>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</si>
  <si>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</si>
  <si>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</si>
  <si>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</si>
  <si>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</si>
  <si>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</si>
  <si>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</si>
  <si>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</si>
  <si>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</si>
  <si>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</si>
  <si>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</si>
  <si>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</si>
  <si>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</si>
  <si>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</si>
  <si>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</si>
  <si>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</si>
  <si>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</si>
  <si>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</si>
  <si>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</si>
  <si>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</si>
  <si>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</si>
  <si>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</si>
  <si>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</si>
  <si>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</si>
  <si>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</si>
  <si>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</si>
  <si>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</si>
  <si>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</si>
  <si>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</si>
  <si>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</si>
  <si>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</si>
  <si>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</si>
  <si>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</si>
  <si>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</si>
  <si>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</si>
  <si>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</si>
  <si>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</si>
  <si>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</si>
  <si>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</si>
  <si>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</si>
  <si>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</si>
  <si>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</si>
  <si>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</si>
  <si>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</si>
  <si>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</si>
  <si>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</si>
  <si>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</si>
  <si>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</si>
  <si>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</si>
  <si>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</si>
  <si>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</si>
  <si>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</si>
  <si>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</si>
  <si>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</si>
  <si>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</si>
  <si>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</si>
  <si>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</si>
  <si>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</si>
  <si>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</si>
  <si>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</si>
  <si>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</si>
  <si>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</si>
  <si>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</si>
  <si>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</si>
  <si>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</si>
  <si>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</si>
  <si>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</si>
  <si>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</si>
  <si>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</si>
  <si>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</si>
  <si>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</si>
  <si>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</si>
  <si>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</si>
  <si>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</si>
  <si>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</si>
  <si>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</si>
  <si>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</si>
  <si>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</si>
  <si>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</si>
  <si>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</si>
  <si>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</si>
  <si>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</si>
  <si>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</si>
  <si>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</si>
  <si>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</si>
  <si>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</si>
  <si>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</si>
  <si>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</si>
  <si>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</si>
  <si>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</si>
  <si>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</si>
  <si>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</si>
  <si>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</si>
  <si>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</si>
  <si>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</si>
  <si>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</si>
  <si>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</si>
  <si>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</si>
  <si>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</si>
  <si>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</si>
  <si>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</si>
  <si>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</si>
  <si>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</si>
  <si>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</si>
  <si>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</si>
  <si>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</si>
  <si>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</si>
  <si>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</si>
  <si>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</si>
  <si>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</si>
  <si>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</si>
  <si>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</si>
  <si>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</si>
  <si>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</si>
  <si>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</si>
  <si>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</si>
  <si>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</si>
  <si>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</si>
  <si>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</si>
  <si>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</si>
  <si>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</si>
  <si>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</si>
  <si>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</si>
  <si>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</si>
  <si>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</si>
  <si>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</si>
  <si>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</si>
  <si>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</si>
  <si>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</si>
  <si>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</si>
  <si>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</si>
  <si>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</si>
  <si>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</si>
  <si>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</si>
  <si>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</si>
  <si>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</si>
  <si>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</si>
  <si>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</si>
  <si>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</si>
  <si>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</si>
  <si>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</si>
  <si>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</si>
  <si>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</si>
  <si>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</si>
  <si>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</si>
  <si>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</si>
  <si>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</si>
  <si>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</si>
  <si>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</si>
  <si>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</si>
  <si>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</si>
  <si>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</si>
  <si>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</si>
  <si>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</si>
  <si>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</si>
  <si>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</si>
  <si>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</si>
  <si>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</si>
  <si>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</si>
  <si>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</si>
  <si>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</si>
  <si>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</si>
  <si>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</si>
  <si>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</si>
  <si>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</si>
  <si>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</si>
  <si>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</si>
  <si>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</si>
  <si>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</si>
  <si>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</si>
  <si>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</si>
  <si>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</si>
  <si>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</si>
  <si>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</si>
  <si>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</si>
  <si>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</si>
  <si>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</si>
  <si>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</si>
  <si>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</si>
  <si>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</si>
  <si>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</si>
  <si>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</si>
  <si>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</si>
  <si>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</si>
  <si>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</si>
  <si>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</si>
  <si>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</si>
  <si>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</si>
  <si>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</si>
  <si>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</si>
  <si>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</si>
  <si>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</si>
  <si>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</si>
  <si>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</si>
  <si>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</si>
  <si>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</si>
  <si>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</si>
  <si>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</si>
  <si>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</si>
  <si>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</si>
  <si>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</si>
  <si>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</si>
  <si>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</si>
  <si>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</si>
  <si>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</si>
  <si>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</si>
  <si>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</si>
  <si>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</si>
  <si>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</si>
  <si>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</si>
  <si>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</si>
  <si>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</si>
  <si>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</si>
  <si>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</si>
  <si>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</si>
  <si>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</si>
  <si>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</si>
  <si>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</si>
  <si>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</si>
  <si>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</si>
  <si>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</si>
  <si>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</si>
  <si>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</si>
  <si>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</si>
  <si>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</si>
  <si>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</si>
  <si>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</si>
  <si>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</si>
  <si>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</si>
  <si>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</si>
  <si>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</si>
  <si>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</si>
  <si>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</si>
  <si>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</si>
  <si>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</si>
  <si>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</si>
  <si>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</si>
  <si>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</si>
  <si>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</si>
  <si>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</si>
  <si>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</si>
  <si>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</si>
  <si>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</si>
  <si>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</si>
  <si>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</si>
  <si>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</si>
  <si>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</si>
  <si>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</si>
  <si>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</si>
  <si>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</si>
  <si>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</si>
  <si>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</si>
  <si>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</si>
  <si>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</si>
  <si>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</si>
  <si>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</si>
  <si>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</si>
  <si>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</si>
  <si>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</si>
  <si>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</si>
  <si>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</si>
  <si>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</si>
  <si>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</si>
  <si>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</si>
  <si>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</si>
  <si>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</si>
  <si>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</si>
  <si>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</si>
  <si>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</si>
  <si>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</si>
  <si>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</si>
  <si>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</si>
  <si>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</si>
  <si>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</si>
  <si>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</si>
  <si>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</si>
  <si>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</si>
  <si>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</si>
  <si>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</si>
  <si>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</si>
  <si>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</si>
  <si>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</si>
  <si>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</si>
  <si>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</si>
  <si>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</si>
  <si>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</si>
  <si>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</si>
  <si>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</si>
  <si>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</si>
  <si>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</si>
  <si>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</si>
  <si>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</si>
  <si>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</si>
  <si>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</si>
  <si>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</si>
  <si>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</si>
  <si>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</si>
  <si>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</si>
  <si>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</si>
  <si>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</si>
  <si>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</si>
  <si>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</si>
  <si>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</si>
  <si>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</si>
  <si>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</si>
  <si>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</si>
  <si>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</si>
  <si>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</si>
  <si>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</si>
  <si>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</si>
  <si>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</si>
  <si>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</si>
  <si>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</si>
  <si>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</si>
  <si>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</si>
  <si>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</si>
  <si>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</si>
  <si>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</si>
  <si>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</si>
  <si>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</si>
  <si>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</si>
  <si>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</si>
  <si>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</si>
  <si>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</si>
  <si>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</si>
  <si>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</si>
  <si>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</si>
  <si>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</si>
  <si>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</si>
  <si>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</si>
  <si>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</si>
  <si>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</si>
  <si>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</si>
  <si>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</si>
  <si>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</si>
  <si>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</si>
  <si>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</si>
  <si>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</si>
  <si>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</si>
  <si>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</si>
  <si>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</si>
  <si>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</si>
  <si>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</si>
  <si>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</si>
  <si>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</si>
  <si>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</si>
  <si>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</si>
  <si>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</si>
  <si>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</si>
  <si>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</si>
  <si>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</si>
  <si>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</si>
  <si>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</si>
  <si>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</si>
  <si>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</si>
  <si>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</si>
  <si>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</si>
  <si>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</si>
  <si>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</si>
  <si>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</si>
  <si>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</si>
  <si>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</si>
  <si>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</si>
  <si>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</si>
  <si>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</si>
  <si>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</si>
  <si>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</si>
  <si>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</si>
  <si>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</si>
  <si>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</si>
  <si>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</si>
  <si>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</si>
  <si>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</si>
  <si>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</si>
  <si>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</si>
  <si>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</si>
  <si>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</si>
  <si>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</si>
  <si>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</si>
  <si>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</si>
  <si>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</si>
  <si>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</si>
  <si>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</si>
  <si>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</si>
  <si>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</si>
  <si>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</si>
  <si>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</si>
  <si>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</si>
  <si>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</si>
  <si>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</si>
  <si>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</si>
  <si>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</si>
  <si>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</si>
  <si>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</si>
  <si>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</si>
  <si>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</si>
  <si>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</si>
  <si>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</si>
  <si>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</si>
  <si>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</si>
  <si>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</si>
  <si>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</si>
  <si>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</si>
  <si>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</si>
  <si>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</si>
  <si>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</si>
  <si>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</si>
  <si>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</si>
  <si>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</si>
  <si>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</si>
  <si>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</si>
  <si>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</si>
  <si>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</si>
  <si>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</si>
  <si>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</si>
  <si>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</si>
  <si>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</si>
  <si>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</si>
  <si>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</si>
  <si>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</si>
  <si>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</si>
  <si>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</si>
  <si>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</si>
  <si>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</si>
  <si>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</si>
  <si>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</si>
  <si>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</si>
  <si>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</si>
  <si>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</si>
  <si>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</si>
  <si>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</si>
  <si>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</si>
  <si>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</si>
  <si>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</si>
  <si>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</si>
  <si>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</si>
  <si>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</si>
  <si>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</si>
  <si>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</si>
  <si>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</si>
  <si>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</si>
  <si>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</si>
  <si>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</si>
  <si>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</si>
  <si>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</si>
  <si>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</si>
  <si>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</si>
  <si>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</si>
  <si>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</si>
  <si>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</si>
  <si>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</si>
  <si>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</si>
  <si>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</si>
  <si>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</si>
  <si>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</si>
  <si>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</si>
  <si>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</si>
  <si>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</si>
  <si>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</si>
  <si>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</si>
  <si>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</si>
  <si>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</si>
  <si>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</si>
  <si>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</si>
  <si>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</si>
  <si>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</si>
  <si>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</si>
  <si>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</si>
  <si>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</si>
  <si>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</si>
  <si>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</si>
  <si>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</si>
  <si>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</si>
  <si>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</si>
  <si>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</si>
  <si>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</si>
  <si>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</si>
  <si>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</si>
  <si>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</si>
  <si>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</si>
  <si>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</si>
  <si>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</si>
  <si>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</si>
  <si>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</si>
  <si>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</si>
  <si>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</si>
  <si>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</si>
  <si>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</si>
  <si>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</si>
  <si>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</si>
  <si>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</si>
  <si>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</si>
  <si>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</si>
  <si>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</si>
  <si>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</si>
  <si>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</si>
  <si>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</si>
  <si>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</si>
  <si>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</si>
  <si>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</si>
  <si>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</si>
  <si>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</si>
  <si>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</si>
  <si>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</si>
  <si>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</si>
  <si>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</si>
  <si>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</si>
  <si>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</si>
  <si>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</si>
  <si>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</si>
  <si>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</si>
  <si>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</si>
  <si>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</si>
  <si>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</si>
  <si>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</si>
  <si>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</si>
  <si>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</si>
  <si>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</si>
  <si>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</si>
  <si>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</si>
  <si>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</si>
  <si>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</si>
  <si>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</si>
  <si>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</si>
  <si>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</si>
  <si>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</si>
  <si>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</si>
  <si>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</si>
  <si>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</si>
  <si>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</si>
  <si>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</si>
  <si>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</si>
  <si>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</si>
  <si>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</si>
  <si>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</si>
  <si>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</si>
  <si>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</si>
  <si>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</si>
  <si>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</si>
  <si>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</si>
  <si>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</si>
  <si>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</si>
  <si>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</si>
  <si>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</si>
  <si>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</si>
  <si>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</si>
  <si>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</si>
  <si>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</si>
  <si>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</si>
  <si>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</si>
  <si>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</si>
  <si>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</si>
  <si>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</si>
  <si>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</si>
  <si>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</si>
  <si>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</si>
  <si>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</si>
  <si>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</si>
  <si>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</si>
  <si>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</si>
  <si>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</si>
  <si>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</si>
  <si>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</si>
  <si>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</si>
  <si>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</si>
  <si>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</si>
  <si>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</si>
  <si>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</si>
  <si>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</si>
  <si>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</si>
  <si>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</si>
  <si>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</si>
  <si>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</si>
  <si>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</si>
  <si>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</si>
  <si>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</si>
  <si>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</si>
  <si>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</si>
  <si>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</si>
  <si>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</si>
  <si>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</si>
  <si>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</si>
  <si>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</si>
  <si>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</si>
  <si>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</si>
  <si>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</si>
  <si>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</si>
  <si>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</si>
  <si>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</si>
  <si>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</si>
  <si>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</si>
  <si>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</si>
  <si>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</si>
  <si>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</si>
  <si>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</si>
  <si>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</si>
  <si>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</si>
  <si>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</si>
  <si>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</si>
  <si>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</si>
  <si>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</si>
  <si>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</si>
  <si>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</si>
  <si>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</si>
  <si>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</si>
  <si>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</si>
  <si>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</si>
  <si>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</si>
  <si>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</si>
  <si>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</si>
  <si>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</si>
  <si>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</si>
  <si>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</si>
  <si>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</si>
  <si>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</si>
  <si>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</si>
  <si>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</si>
  <si>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</si>
  <si>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</si>
  <si>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</si>
  <si>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</si>
  <si>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</si>
  <si>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</si>
  <si>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</si>
  <si>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</si>
  <si>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</si>
  <si>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</si>
  <si>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</si>
  <si>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</si>
  <si>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</si>
  <si>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</si>
  <si>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</si>
  <si>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</si>
  <si>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</si>
  <si>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</si>
  <si>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</si>
  <si>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</si>
  <si>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</si>
  <si>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</si>
  <si>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</si>
  <si>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</si>
  <si>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</si>
  <si>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</si>
  <si>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</si>
  <si>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</si>
  <si>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</si>
  <si>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</si>
  <si>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</si>
  <si>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</si>
  <si>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</si>
  <si>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</si>
  <si>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</si>
  <si>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</si>
  <si>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</si>
  <si>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</si>
  <si>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</si>
  <si>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</si>
  <si>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</si>
  <si>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</si>
  <si>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</si>
  <si>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</si>
  <si>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</si>
  <si>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</si>
  <si>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</si>
  <si>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</si>
  <si>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</si>
  <si>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</si>
  <si>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</si>
  <si>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</si>
  <si>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</si>
  <si>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</si>
  <si>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</si>
  <si>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</si>
  <si>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</si>
  <si>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</si>
  <si>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</si>
  <si>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</si>
  <si>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</si>
  <si>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</si>
  <si>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</si>
  <si>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</si>
  <si>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</si>
  <si>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</si>
  <si>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</si>
  <si>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</si>
  <si>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</si>
  <si>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</si>
  <si>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</si>
  <si>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</si>
  <si>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</si>
  <si>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</si>
  <si>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</si>
  <si>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</si>
  <si>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</si>
  <si>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</si>
  <si>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</si>
  <si>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</si>
  <si>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</si>
  <si>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</si>
  <si>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</si>
  <si>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</si>
  <si>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</si>
  <si>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</si>
  <si>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</si>
  <si>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</si>
  <si>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</si>
  <si>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</si>
  <si>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</si>
  <si>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</si>
  <si>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</si>
  <si>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</si>
  <si>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</si>
  <si>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</si>
  <si>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</si>
  <si>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</si>
  <si>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</si>
  <si>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</si>
  <si>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</si>
  <si>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</si>
  <si>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</si>
  <si>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</si>
  <si>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</si>
  <si>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</si>
  <si>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</si>
  <si>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</si>
  <si>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</si>
  <si>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</si>
  <si>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</si>
  <si>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</si>
  <si>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</si>
  <si>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</si>
  <si>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</si>
  <si>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</si>
  <si>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</si>
  <si>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</si>
  <si>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</si>
  <si>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</si>
  <si>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</si>
  <si>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</si>
  <si>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</si>
  <si>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</si>
  <si>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</si>
  <si>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</si>
  <si>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</si>
  <si>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</si>
  <si>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</si>
  <si>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</si>
  <si>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</si>
  <si>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</si>
  <si>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</si>
  <si>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</si>
  <si>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</si>
  <si>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</si>
  <si>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</si>
  <si>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</si>
  <si>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</si>
  <si>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</si>
  <si>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</si>
  <si>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</si>
  <si>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</si>
  <si>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</si>
  <si>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</si>
  <si>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</si>
  <si>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</si>
  <si>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</si>
  <si>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</si>
  <si>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</si>
  <si>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</si>
  <si>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</si>
  <si>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</si>
  <si>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</si>
  <si>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</si>
  <si>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</si>
  <si>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</si>
  <si>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</si>
  <si>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</si>
  <si>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</si>
  <si>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</si>
  <si>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</si>
  <si>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</si>
  <si>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</si>
  <si>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</si>
  <si>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</si>
  <si>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</si>
  <si>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</si>
  <si>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</si>
  <si>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</si>
  <si>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</si>
  <si>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</si>
  <si>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</si>
  <si>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</si>
  <si>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</si>
  <si>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</si>
  <si>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</si>
  <si>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</si>
  <si>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</si>
  <si>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</si>
  <si>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</si>
  <si>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</si>
  <si>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</si>
  <si>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</si>
  <si>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</si>
  <si>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</si>
  <si>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</si>
  <si>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</si>
  <si>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</si>
  <si>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</si>
  <si>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</si>
  <si>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</si>
  <si>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</si>
  <si>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</si>
  <si>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</si>
  <si>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</si>
  <si>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</si>
  <si>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</si>
  <si>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</si>
  <si>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</si>
  <si>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</si>
  <si>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</si>
  <si>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</si>
  <si>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</si>
  <si>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</si>
  <si>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</si>
  <si>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</si>
  <si>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</si>
  <si>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</si>
  <si>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</si>
  <si>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</si>
  <si>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</si>
  <si>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</si>
  <si>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</si>
  <si>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</si>
  <si>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</si>
  <si>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</si>
  <si>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</si>
  <si>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</si>
  <si>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</si>
  <si>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</si>
  <si>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</si>
  <si>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</si>
  <si>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</si>
  <si>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</si>
  <si>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</si>
  <si>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</si>
  <si>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</si>
  <si>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</si>
  <si>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</si>
  <si>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</si>
  <si>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</si>
  <si>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</si>
  <si>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</si>
  <si>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</si>
  <si>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</si>
  <si>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</si>
  <si>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</si>
  <si>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</si>
  <si>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</si>
  <si>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</si>
  <si>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</si>
  <si>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</si>
  <si>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</si>
  <si>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</si>
  <si>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</si>
  <si>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</si>
  <si>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</si>
  <si>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</si>
  <si>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</si>
  <si>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</si>
  <si>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</si>
  <si>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</si>
  <si>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</si>
  <si>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</si>
  <si>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</si>
  <si>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</si>
  <si>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</si>
  <si>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</si>
  <si>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</si>
  <si>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</si>
  <si>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</si>
  <si>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</si>
  <si>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</si>
  <si>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</si>
  <si>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</si>
  <si>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</si>
  <si>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</si>
  <si>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</si>
  <si>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</si>
  <si>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</si>
  <si>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</si>
  <si>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</si>
  <si>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</si>
  <si>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</si>
  <si>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</si>
  <si>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</si>
  <si>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</si>
  <si>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</si>
  <si>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</si>
  <si>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</si>
  <si>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</si>
  <si>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</si>
  <si>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</si>
  <si>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</si>
  <si>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</si>
  <si>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</si>
  <si>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</si>
  <si>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</si>
  <si>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</si>
  <si>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</si>
  <si>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</si>
  <si>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</si>
  <si>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</si>
  <si>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</si>
  <si>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</si>
  <si>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</si>
  <si>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</si>
  <si>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</si>
  <si>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</si>
  <si>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</si>
  <si>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</si>
  <si>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</si>
  <si>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</si>
  <si>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</si>
  <si>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</si>
  <si>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</si>
  <si>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</si>
  <si>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</si>
  <si>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</si>
  <si>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</si>
  <si>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</si>
  <si>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</si>
  <si>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</si>
  <si>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</si>
  <si>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</si>
  <si>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</si>
  <si>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</si>
  <si>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</si>
  <si>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</si>
  <si>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</si>
  <si>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</si>
  <si>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</si>
  <si>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</si>
  <si>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</si>
  <si>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</si>
  <si>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</si>
  <si>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</si>
  <si>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</si>
  <si>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</si>
  <si>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</si>
  <si>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</si>
  <si>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</si>
  <si>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</si>
  <si>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</si>
  <si>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</si>
  <si>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</si>
  <si>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</si>
  <si>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</si>
  <si>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</si>
  <si>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</si>
  <si>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</si>
  <si>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</si>
  <si>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</si>
  <si>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</si>
  <si>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</si>
  <si>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</si>
  <si>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</si>
  <si>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</si>
  <si>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</si>
  <si>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</si>
  <si>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</si>
  <si>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</si>
  <si>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</si>
  <si>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</si>
  <si>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</si>
  <si>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</si>
  <si>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</si>
  <si>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</si>
  <si>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</si>
  <si>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</si>
  <si>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</si>
  <si>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</si>
  <si>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</si>
  <si>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</si>
  <si>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</si>
  <si>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</si>
  <si>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</si>
  <si>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</si>
  <si>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</si>
  <si>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</si>
  <si>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</si>
  <si>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</si>
  <si>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</si>
  <si>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</si>
  <si>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</si>
  <si>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</si>
  <si>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</si>
  <si>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</si>
  <si>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</si>
  <si>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</si>
  <si>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</si>
  <si>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</si>
  <si>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</si>
  <si>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</si>
  <si>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</si>
  <si>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</si>
  <si>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</si>
  <si>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</si>
  <si>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</si>
  <si>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</si>
  <si>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</si>
  <si>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</si>
  <si>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</si>
  <si>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</si>
  <si>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</si>
  <si>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</si>
  <si>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</si>
  <si>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</si>
  <si>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</si>
  <si>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</si>
  <si>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</si>
  <si>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</si>
  <si>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</si>
  <si>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</si>
  <si>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</si>
  <si>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</si>
  <si>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</si>
  <si>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</si>
  <si>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</si>
  <si>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</si>
  <si>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</si>
  <si>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</si>
  <si>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</si>
  <si>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</si>
  <si>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</si>
  <si>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</si>
  <si>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</si>
  <si>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</si>
  <si>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</si>
  <si>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</si>
  <si>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</si>
  <si>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</si>
  <si>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</si>
  <si>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</si>
  <si>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</si>
  <si>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</si>
  <si>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</si>
  <si>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</si>
  <si>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</si>
  <si>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</si>
  <si>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</si>
  <si>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</si>
  <si>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</si>
  <si>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</si>
  <si>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</si>
  <si>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</si>
  <si>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</si>
  <si>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</si>
  <si>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</si>
  <si>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</si>
  <si>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</si>
  <si>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</si>
  <si>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</si>
  <si>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</si>
  <si>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</si>
  <si>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</si>
  <si>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</si>
  <si>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</si>
  <si>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</si>
  <si>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</si>
  <si>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</si>
  <si>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</si>
  <si>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</si>
  <si>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</si>
  <si>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</si>
  <si>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</si>
  <si>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</si>
  <si>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</si>
  <si>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</si>
  <si>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</si>
  <si>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</si>
  <si>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</si>
  <si>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</si>
  <si>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</si>
  <si>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</si>
  <si>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</si>
  <si>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</si>
  <si>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</si>
  <si>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</si>
  <si>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</si>
  <si>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</si>
  <si>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</si>
  <si>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</si>
  <si>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</si>
  <si>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</si>
  <si>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</si>
  <si>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</si>
  <si>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</si>
  <si>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</si>
  <si>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</si>
  <si>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</si>
  <si>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</si>
  <si>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</si>
  <si>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</si>
  <si>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</si>
  <si>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</si>
  <si>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</si>
  <si>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</si>
  <si>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</si>
  <si>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</si>
  <si>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</si>
  <si>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</si>
  <si>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</si>
  <si>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</si>
  <si>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</si>
  <si>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</si>
  <si>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</si>
  <si>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</si>
  <si>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</si>
  <si>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</si>
  <si>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</si>
  <si>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</si>
  <si>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</si>
  <si>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</si>
  <si>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</si>
  <si>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</si>
  <si>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</si>
  <si>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</si>
  <si>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</si>
  <si>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</si>
  <si>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</si>
  <si>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</si>
  <si>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</si>
  <si>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</si>
  <si>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</si>
  <si>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</si>
  <si>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</si>
  <si>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</si>
  <si>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</si>
  <si>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</si>
  <si>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</si>
  <si>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</si>
  <si>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</si>
  <si>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</si>
  <si>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</si>
  <si>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</si>
  <si>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</si>
  <si>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</si>
  <si>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</si>
  <si>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</si>
  <si>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</si>
  <si>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</si>
  <si>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</si>
  <si>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</si>
  <si>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</si>
  <si>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</si>
  <si>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</si>
  <si>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</si>
  <si>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</si>
  <si>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</si>
  <si>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</si>
  <si>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</si>
  <si>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</si>
  <si>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</si>
  <si>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</si>
  <si>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</si>
  <si>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</si>
  <si>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</si>
  <si>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</si>
  <si>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</si>
  <si>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</si>
  <si>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</si>
  <si>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</si>
  <si>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</si>
  <si>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</si>
  <si>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</si>
  <si>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</si>
  <si>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</si>
  <si>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</si>
  <si>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</si>
  <si>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</si>
  <si>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</si>
  <si>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</si>
  <si>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</si>
  <si>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</si>
  <si>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</si>
  <si>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</si>
  <si>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</si>
  <si>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</si>
  <si>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</si>
  <si>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</si>
  <si>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</si>
  <si>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</si>
  <si>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</si>
  <si>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</si>
  <si>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</si>
  <si>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</si>
  <si>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</si>
  <si>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</si>
  <si>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</si>
  <si>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</si>
  <si>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</si>
  <si>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</si>
  <si>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</si>
  <si>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</si>
  <si>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</si>
  <si>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</si>
  <si>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</si>
  <si>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</si>
  <si>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</si>
  <si>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</si>
  <si>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</si>
  <si>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</si>
  <si>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</si>
  <si>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</si>
  <si>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</si>
  <si>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</si>
  <si>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</si>
  <si>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</si>
  <si>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</si>
  <si>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</si>
  <si>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</si>
  <si>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</si>
  <si>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</si>
  <si>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</si>
  <si>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</si>
  <si>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</si>
  <si>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</si>
  <si>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</si>
  <si>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</si>
  <si>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</si>
  <si>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</si>
  <si>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</si>
  <si>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</si>
  <si>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</si>
  <si>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</si>
  <si>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</si>
  <si>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</si>
  <si>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</si>
  <si>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</si>
  <si>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</si>
  <si>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</si>
  <si>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</si>
  <si>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</si>
  <si>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</si>
  <si>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</si>
  <si>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</si>
  <si>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</si>
  <si>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</si>
  <si>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</si>
  <si>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</si>
  <si>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</si>
  <si>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</si>
  <si>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</si>
  <si>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</si>
  <si>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</si>
  <si>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</si>
  <si>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</si>
  <si>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</si>
  <si>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</si>
  <si>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</si>
  <si>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</si>
  <si>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</si>
  <si>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</si>
  <si>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</si>
  <si>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</si>
  <si>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</si>
  <si>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</si>
  <si>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</si>
  <si>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</si>
  <si>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</si>
  <si>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</si>
  <si>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</si>
  <si>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</si>
  <si>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</si>
  <si>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</si>
  <si>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</si>
  <si>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</si>
  <si>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</si>
  <si>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</si>
  <si>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</si>
  <si>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</si>
  <si>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</si>
  <si>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</si>
  <si>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</si>
  <si>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</si>
  <si>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</si>
  <si>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</si>
  <si>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</si>
  <si>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</si>
  <si>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</si>
  <si>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</si>
  <si>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</si>
  <si>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</si>
  <si>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</si>
  <si>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</si>
  <si>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</si>
  <si>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</si>
  <si>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</si>
  <si>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</si>
  <si>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</si>
  <si>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</si>
  <si>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</si>
  <si>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</si>
  <si>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</si>
  <si>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</si>
  <si>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</si>
  <si>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</si>
  <si>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</si>
  <si>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</si>
  <si>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</si>
  <si>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</si>
  <si>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</si>
  <si>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</si>
  <si>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</si>
  <si>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</si>
  <si>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</si>
  <si>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</si>
  <si>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</si>
  <si>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</si>
  <si>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</si>
  <si>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</si>
  <si>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</si>
  <si>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</si>
  <si>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</si>
  <si>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</si>
  <si>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</si>
  <si>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</si>
  <si>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</si>
  <si>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</si>
  <si>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</si>
  <si>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</si>
  <si>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</si>
  <si>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</si>
  <si>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</si>
  <si>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</si>
  <si>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</si>
  <si>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</si>
  <si>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</si>
  <si>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</si>
  <si>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</si>
  <si>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</si>
  <si>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</si>
  <si>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</si>
  <si>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</si>
  <si>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</si>
  <si>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</si>
  <si>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</si>
  <si>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</si>
  <si>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</si>
  <si>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</si>
  <si>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</si>
  <si>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</si>
  <si>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</si>
  <si>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</si>
  <si>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</si>
  <si>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</si>
  <si>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</si>
  <si>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</si>
  <si>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</si>
  <si>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</si>
  <si>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</si>
  <si>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</si>
  <si>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</si>
  <si>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</si>
  <si>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</si>
  <si>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</si>
  <si>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</si>
  <si>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</si>
  <si>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</si>
  <si>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</si>
  <si>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</si>
  <si>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</si>
  <si>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</si>
  <si>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</si>
  <si>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</si>
  <si>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</si>
  <si>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</si>
  <si>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</si>
  <si>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</si>
  <si>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</si>
  <si>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</si>
  <si>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</si>
  <si>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</si>
  <si>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</si>
  <si>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</si>
  <si>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</si>
  <si>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</si>
  <si>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</si>
  <si>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</si>
  <si>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</si>
  <si>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</si>
  <si>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</si>
  <si>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</si>
  <si>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</si>
  <si>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</si>
  <si>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</si>
  <si>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</si>
  <si>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</si>
  <si>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</si>
  <si>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</si>
  <si>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</si>
  <si>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</si>
  <si>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</si>
  <si>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</si>
  <si>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</si>
  <si>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</si>
  <si>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</si>
  <si>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</si>
  <si>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</si>
  <si>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</si>
  <si>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</si>
  <si>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</si>
  <si>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</si>
  <si>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</si>
  <si>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</si>
  <si>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</si>
  <si>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</si>
  <si>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</si>
  <si>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</si>
  <si>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</si>
  <si>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</si>
  <si>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</si>
  <si>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</si>
  <si>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</si>
  <si>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</si>
  <si>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</si>
  <si>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</si>
  <si>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</si>
  <si>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</si>
  <si>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</si>
  <si>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</si>
  <si>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</si>
  <si>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</si>
  <si>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</si>
  <si>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</si>
  <si>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</si>
  <si>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</si>
  <si>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</si>
  <si>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</si>
  <si>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</si>
  <si>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</si>
  <si>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</si>
  <si>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</si>
  <si>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</si>
  <si>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</si>
  <si>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</si>
  <si>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</si>
  <si>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</si>
  <si>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</si>
  <si>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</si>
  <si>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</si>
  <si>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</si>
  <si>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</si>
  <si>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</si>
  <si>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</si>
  <si>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</si>
  <si>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</si>
  <si>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</si>
  <si>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</si>
  <si>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</si>
  <si>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</si>
  <si>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</si>
  <si>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</si>
  <si>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</si>
  <si>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</si>
  <si>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</si>
  <si>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</si>
  <si>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</si>
  <si>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</si>
  <si>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</si>
  <si>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</si>
  <si>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</si>
  <si>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</si>
  <si>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</si>
  <si>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</si>
  <si>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</si>
  <si>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</si>
  <si>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</si>
  <si>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</si>
  <si>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</si>
  <si>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</si>
  <si>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</si>
  <si>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</si>
  <si>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</si>
  <si>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</si>
  <si>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</si>
  <si>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</si>
  <si>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</si>
  <si>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</si>
  <si>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</si>
  <si>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</si>
  <si>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</si>
  <si>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</si>
  <si>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</si>
  <si>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</si>
  <si>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</si>
  <si>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</si>
  <si>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</si>
  <si>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</si>
  <si>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</si>
  <si>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</si>
  <si>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</si>
  <si>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</si>
  <si>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</si>
  <si>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</si>
  <si>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</si>
  <si>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</si>
  <si>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</si>
  <si>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</si>
  <si>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</si>
  <si>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</si>
  <si>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</si>
  <si>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</si>
  <si>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</si>
  <si>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</si>
  <si>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</si>
  <si>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</si>
  <si>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</si>
  <si>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</si>
  <si>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</si>
  <si>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</si>
  <si>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</si>
  <si>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</si>
  <si>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</si>
  <si>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</si>
  <si>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</si>
  <si>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</si>
  <si>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</si>
  <si>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</si>
  <si>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</si>
  <si>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</si>
  <si>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</si>
  <si>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</si>
  <si>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</si>
  <si>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</si>
  <si>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</si>
  <si>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</si>
  <si>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</si>
  <si>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</si>
  <si>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</si>
  <si>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</si>
  <si>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</si>
  <si>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</si>
  <si>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</si>
  <si>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</si>
  <si>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</si>
  <si>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</si>
  <si>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</si>
  <si>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</si>
  <si>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</si>
  <si>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</si>
  <si>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</si>
  <si>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</si>
  <si>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</si>
  <si>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</si>
  <si>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</si>
  <si>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</si>
  <si>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</si>
  <si>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</si>
  <si>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</si>
  <si>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</si>
  <si>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</si>
  <si>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</si>
  <si>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</si>
  <si>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</si>
  <si>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</si>
  <si>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</si>
  <si>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</si>
  <si>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</si>
  <si>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</si>
  <si>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</si>
  <si>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</si>
  <si>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</si>
  <si>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</si>
  <si>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</si>
  <si>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</si>
  <si>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</si>
  <si>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</si>
  <si>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</si>
  <si>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</si>
  <si>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</si>
  <si>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</si>
  <si>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</si>
  <si>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</si>
  <si>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</si>
  <si>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</si>
  <si>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</si>
  <si>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</si>
  <si>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</si>
  <si>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</si>
  <si>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</si>
  <si>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</si>
  <si>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</si>
  <si>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</si>
  <si>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</si>
  <si>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</si>
  <si>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</si>
  <si>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</si>
  <si>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</si>
  <si>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</si>
  <si>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</si>
  <si>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</si>
  <si>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</si>
  <si>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</si>
  <si>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</si>
  <si>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</si>
  <si>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</si>
  <si>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</si>
  <si>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</si>
  <si>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</si>
  <si>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</si>
  <si>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</si>
  <si>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</si>
  <si>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</si>
  <si>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</si>
  <si>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</si>
  <si>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</si>
  <si>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</si>
  <si>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</si>
  <si>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</si>
  <si>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</si>
  <si>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</si>
  <si>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</si>
  <si>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</si>
  <si>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</si>
  <si>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</si>
  <si>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</si>
  <si>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</si>
  <si>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</si>
  <si>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</si>
  <si>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</si>
  <si>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</si>
  <si>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</si>
  <si>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</si>
  <si>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</si>
  <si>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</si>
  <si>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</si>
  <si>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</si>
  <si>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</si>
  <si>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</si>
  <si>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</si>
  <si>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</si>
  <si>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</si>
  <si>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</si>
  <si>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</si>
  <si>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</si>
  <si>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</si>
  <si>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</si>
  <si>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</si>
  <si>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</si>
  <si>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</si>
  <si>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</si>
  <si>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</si>
  <si>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</si>
  <si>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</si>
  <si>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</si>
  <si>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</si>
  <si>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</si>
  <si>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</si>
  <si>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</si>
  <si>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</si>
  <si>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</si>
  <si>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</si>
  <si>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</si>
  <si>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</si>
  <si>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</si>
  <si>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</si>
  <si>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</si>
  <si>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</si>
  <si>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</si>
  <si>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</si>
  <si>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</si>
  <si>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</si>
  <si>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</si>
  <si>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</si>
  <si>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</si>
  <si>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</si>
  <si>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</si>
  <si>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</si>
  <si>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</si>
  <si>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</si>
  <si>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</si>
  <si>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</si>
  <si>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</si>
  <si>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</si>
  <si>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</si>
  <si>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</si>
  <si>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</si>
  <si>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</si>
  <si>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</si>
  <si>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</si>
  <si>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</si>
  <si>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</si>
  <si>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</si>
  <si>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</si>
  <si>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</si>
  <si>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</si>
  <si>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</si>
  <si>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</si>
  <si>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</si>
  <si>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</si>
  <si>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</si>
  <si>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</si>
  <si>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</si>
  <si>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</si>
  <si>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</si>
  <si>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</si>
  <si>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</si>
  <si>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</si>
  <si>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</si>
  <si>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</si>
  <si>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</si>
  <si>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</si>
  <si>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</si>
  <si>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</si>
  <si>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</si>
  <si>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</si>
  <si>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</si>
  <si>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</si>
  <si>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</si>
  <si>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</si>
  <si>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</si>
  <si>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</si>
  <si>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</si>
  <si>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</si>
  <si>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</si>
  <si>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</si>
  <si>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</si>
  <si>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</si>
  <si>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</si>
  <si>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</si>
  <si>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</si>
  <si>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</si>
  <si>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</si>
  <si>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</si>
  <si>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</si>
  <si>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</si>
  <si>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</si>
  <si>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</si>
  <si>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</si>
  <si>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</si>
  <si>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</si>
  <si>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</si>
  <si>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</si>
  <si>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</si>
  <si>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</si>
  <si>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</si>
  <si>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</si>
  <si>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</si>
  <si>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</si>
  <si>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</si>
  <si>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</si>
  <si>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</si>
  <si>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</si>
  <si>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</si>
  <si>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</si>
  <si>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</si>
  <si>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</si>
  <si>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</si>
  <si>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</si>
  <si>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</si>
  <si>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</si>
  <si>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</si>
  <si>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</si>
  <si>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</si>
  <si>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</si>
  <si>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</si>
  <si>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</si>
  <si>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</si>
  <si>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</si>
  <si>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</si>
  <si>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</si>
  <si>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</si>
  <si>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</si>
  <si>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</si>
  <si>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</si>
  <si>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</si>
  <si>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</si>
  <si>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</si>
  <si>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</si>
  <si>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</si>
  <si>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</si>
  <si>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</si>
  <si>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</si>
  <si>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</si>
  <si>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</si>
  <si>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</si>
  <si>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</si>
  <si>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</si>
  <si>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</si>
  <si>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</si>
  <si>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</si>
  <si>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</si>
  <si>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</si>
  <si>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</si>
  <si>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</si>
  <si>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</si>
  <si>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</si>
  <si>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</si>
  <si>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</si>
  <si>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</si>
  <si>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</si>
  <si>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</si>
  <si>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</si>
  <si>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</si>
  <si>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</si>
  <si>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</si>
  <si>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</si>
  <si>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</si>
  <si>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</si>
  <si>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</si>
  <si>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</si>
  <si>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</si>
  <si>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</si>
  <si>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</si>
  <si>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</si>
  <si>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</si>
  <si>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</si>
  <si>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</si>
  <si>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</si>
  <si>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</si>
  <si>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</si>
  <si>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</si>
  <si>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</si>
  <si>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</si>
  <si>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</si>
  <si>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</si>
  <si>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</si>
  <si>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</si>
  <si>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</si>
  <si>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</si>
  <si>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</si>
  <si>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</si>
  <si>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</si>
  <si>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</si>
  <si>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</si>
  <si>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</si>
  <si>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</si>
  <si>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</si>
  <si>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</si>
  <si>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</si>
  <si>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</si>
  <si>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</si>
  <si>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</si>
  <si>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</si>
  <si>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</si>
  <si>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</si>
  <si>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</si>
  <si>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</si>
  <si>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</si>
  <si>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</si>
  <si>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</si>
  <si>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</si>
  <si>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</si>
  <si>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</si>
  <si>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</si>
  <si>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</si>
  <si>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</si>
  <si>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</si>
  <si>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</si>
  <si>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</si>
  <si>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</si>
  <si>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</si>
  <si>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</si>
  <si>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</si>
  <si>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</si>
  <si>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</si>
  <si>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</si>
  <si>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</si>
  <si>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</si>
  <si>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</si>
  <si>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</si>
  <si>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</si>
  <si>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</si>
  <si>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</si>
  <si>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</si>
  <si>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</si>
  <si>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</si>
  <si>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</si>
  <si>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</si>
  <si>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</si>
  <si>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</si>
  <si>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</si>
  <si>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</si>
  <si>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</si>
  <si>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</si>
  <si>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</si>
  <si>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</si>
  <si>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</si>
  <si>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</si>
  <si>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</si>
  <si>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</si>
  <si>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</si>
  <si>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</si>
  <si>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</si>
  <si>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</si>
  <si>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</si>
  <si>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</si>
  <si>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</si>
  <si>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</si>
  <si>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</si>
  <si>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</si>
  <si>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</si>
  <si>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</si>
  <si>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</si>
  <si>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</si>
  <si>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</si>
  <si>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</si>
  <si>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</si>
  <si>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</si>
  <si>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</si>
  <si>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</si>
  <si>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</si>
  <si>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</si>
  <si>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</si>
  <si>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</si>
  <si>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</si>
  <si>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</si>
  <si>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</si>
  <si>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</si>
  <si>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</si>
  <si>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</si>
  <si>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</si>
  <si>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</si>
  <si>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</si>
  <si>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</si>
  <si>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</si>
  <si>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</si>
  <si>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</si>
  <si>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</si>
  <si>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</si>
  <si>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</si>
  <si>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</si>
  <si>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</si>
  <si>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</si>
  <si>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</si>
  <si>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</si>
  <si>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</si>
  <si>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</si>
  <si>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</si>
  <si>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</si>
  <si>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</si>
  <si>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</si>
  <si>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</si>
  <si>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</si>
  <si>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</si>
  <si>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</si>
  <si>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</si>
  <si>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</si>
  <si>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</si>
  <si>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</si>
  <si>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</si>
  <si>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</si>
  <si>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</si>
  <si>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</si>
  <si>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</si>
  <si>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</si>
  <si>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</si>
  <si>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</si>
  <si>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</si>
  <si>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</si>
  <si>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</si>
  <si>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</si>
  <si>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</si>
  <si>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</si>
  <si>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</si>
  <si>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</si>
  <si>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</si>
  <si>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</si>
  <si>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</si>
  <si>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</si>
  <si>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</si>
  <si>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</si>
  <si>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</si>
  <si>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</si>
  <si>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</si>
  <si>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</si>
  <si>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</si>
  <si>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</si>
  <si>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</si>
  <si>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</si>
  <si>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</si>
  <si>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</si>
  <si>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</si>
  <si>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</si>
  <si>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</si>
  <si>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</si>
  <si>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</si>
  <si>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</si>
  <si>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</si>
  <si>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</si>
  <si>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</si>
  <si>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</si>
  <si>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</si>
  <si>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</si>
  <si>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</si>
  <si>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</si>
  <si>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</si>
  <si>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</si>
  <si>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</si>
  <si>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</si>
  <si>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</si>
  <si>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</si>
  <si>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</si>
  <si>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</si>
  <si>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</si>
  <si>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</si>
  <si>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</si>
  <si>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</si>
  <si>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</si>
  <si>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</si>
  <si>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</si>
  <si>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</si>
  <si>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</si>
  <si>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</si>
  <si>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</si>
  <si>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</si>
  <si>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</si>
  <si>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</si>
  <si>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</si>
  <si>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</si>
  <si>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</si>
  <si>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</si>
  <si>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</si>
  <si>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</si>
  <si>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</si>
  <si>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</si>
  <si>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</si>
  <si>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</si>
  <si>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</si>
  <si>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</si>
  <si>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</si>
  <si>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</si>
  <si>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</si>
  <si>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</si>
  <si>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</si>
  <si>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</si>
  <si>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</si>
  <si>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</si>
  <si>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</si>
  <si>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</si>
  <si>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</si>
  <si>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</si>
  <si>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</si>
  <si>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</si>
  <si>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</si>
  <si>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</si>
  <si>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</si>
  <si>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</si>
  <si>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</si>
  <si>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</si>
  <si>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</si>
  <si>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</si>
  <si>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</si>
  <si>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</si>
  <si>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</si>
  <si>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</si>
  <si>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</si>
  <si>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</si>
  <si>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</si>
  <si>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</si>
  <si>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</si>
  <si>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</si>
  <si>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</si>
  <si>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</si>
  <si>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</si>
  <si>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</si>
  <si>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</si>
  <si>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</si>
  <si>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</si>
  <si>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</si>
  <si>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</si>
  <si>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</si>
  <si>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</si>
  <si>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</si>
  <si>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</si>
  <si>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</si>
  <si>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</si>
  <si>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</si>
  <si>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</si>
  <si>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</si>
  <si>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</si>
  <si>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</si>
  <si>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</si>
  <si>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</si>
  <si>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</si>
  <si>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</si>
  <si>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</si>
  <si>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</si>
  <si>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</si>
  <si>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</si>
  <si>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</si>
  <si>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</si>
  <si>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</si>
  <si>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</si>
  <si>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</si>
  <si>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</si>
  <si>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</si>
  <si>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</si>
  <si>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</si>
  <si>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</si>
  <si>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</si>
  <si>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</si>
  <si>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</si>
  <si>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</si>
  <si>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</si>
  <si>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</si>
  <si>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</si>
  <si>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</si>
  <si>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</si>
  <si>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</si>
  <si>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</si>
  <si>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</si>
  <si>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</si>
  <si>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</si>
  <si>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</si>
  <si>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</si>
  <si>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</si>
  <si>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</si>
  <si>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</si>
  <si>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</si>
  <si>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</si>
  <si>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</si>
  <si>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</si>
  <si>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</si>
  <si>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</si>
  <si>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</si>
  <si>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</si>
  <si>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</si>
  <si>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</si>
  <si>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</si>
  <si>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</si>
  <si>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</si>
  <si>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</si>
  <si>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</si>
  <si>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</si>
  <si>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</si>
  <si>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</si>
  <si>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</si>
  <si>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</si>
  <si>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</si>
  <si>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</si>
  <si>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</si>
  <si>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</si>
  <si>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</si>
  <si>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</si>
  <si>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</si>
  <si>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</si>
  <si>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</si>
  <si>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</si>
  <si>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</si>
  <si>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</si>
  <si>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</si>
  <si>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</si>
  <si>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</si>
  <si>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</si>
  <si>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</si>
  <si>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</si>
  <si>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</si>
  <si>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</si>
  <si>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</si>
  <si>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</si>
  <si>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</si>
  <si>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</si>
  <si>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</si>
  <si>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</si>
  <si>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</si>
  <si>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</si>
  <si>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</si>
  <si>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</si>
  <si>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</si>
  <si>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</si>
  <si>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</si>
  <si>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</si>
  <si>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</si>
  <si>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</si>
  <si>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</si>
  <si>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</si>
  <si>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</si>
  <si>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</si>
  <si>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</si>
  <si>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</si>
  <si>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</si>
  <si>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</si>
  <si>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</si>
  <si>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</si>
  <si>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</si>
  <si>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</si>
  <si>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</si>
  <si>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</si>
  <si>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</si>
  <si>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</si>
  <si>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</si>
  <si>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</si>
  <si>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</si>
  <si>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</si>
  <si>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</si>
  <si>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</si>
  <si>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</si>
  <si>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</si>
  <si>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</si>
  <si>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</si>
  <si>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</si>
  <si>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</si>
  <si>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</si>
  <si>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</si>
  <si>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</si>
  <si>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</si>
  <si>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</si>
  <si>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</si>
  <si>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</si>
  <si>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</si>
  <si>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</si>
  <si>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</si>
  <si>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</si>
  <si>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</si>
  <si>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</si>
  <si>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</si>
  <si>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</si>
  <si>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</si>
  <si>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</si>
  <si>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</si>
  <si>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</si>
  <si>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</si>
  <si>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</si>
  <si>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</si>
  <si>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</si>
  <si>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</si>
  <si>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</si>
  <si>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</si>
  <si>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</si>
  <si>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</si>
  <si>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</si>
  <si>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</si>
  <si>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</si>
  <si>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</si>
  <si>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</si>
  <si>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</si>
  <si>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</si>
  <si>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</si>
  <si>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</si>
  <si>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</si>
  <si>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</si>
  <si>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</si>
  <si>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</si>
  <si>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</si>
  <si>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</si>
  <si>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</si>
  <si>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</si>
  <si>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</si>
  <si>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</si>
  <si>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</si>
  <si>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</si>
  <si>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</si>
  <si>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</si>
  <si>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</si>
  <si>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</si>
  <si>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</si>
  <si>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</si>
  <si>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</si>
  <si>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</si>
  <si>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</si>
  <si>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</si>
  <si>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</si>
  <si>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</si>
  <si>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</si>
  <si>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</si>
  <si>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</si>
  <si>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</si>
  <si>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</si>
  <si>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</si>
  <si>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</si>
  <si>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</si>
  <si>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</si>
  <si>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</si>
  <si>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</si>
  <si>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</si>
  <si>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</si>
  <si>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</si>
  <si>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</si>
  <si>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</si>
  <si>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</si>
  <si>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</si>
  <si>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</si>
  <si>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</si>
  <si>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</si>
  <si>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</si>
  <si>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</si>
  <si>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</si>
  <si>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</si>
  <si>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</si>
  <si>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</si>
  <si>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</si>
  <si>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</si>
  <si>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</si>
  <si>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</si>
  <si>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</si>
  <si>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</si>
  <si>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</si>
  <si>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</si>
  <si>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</si>
  <si>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</si>
  <si>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</si>
  <si>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</si>
  <si>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</si>
  <si>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</si>
  <si>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</si>
  <si>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</si>
  <si>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</si>
  <si>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</si>
  <si>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</si>
  <si>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</si>
  <si>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</si>
  <si>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</si>
  <si>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</si>
  <si>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</si>
  <si>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</si>
  <si>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</si>
  <si>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</si>
  <si>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</si>
  <si>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</si>
  <si>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</si>
  <si>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</si>
  <si>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</si>
  <si>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</si>
  <si>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</si>
  <si>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</si>
  <si>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</si>
  <si>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</si>
  <si>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</si>
  <si>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</si>
  <si>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</si>
  <si>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</si>
  <si>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</si>
  <si>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</si>
  <si>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</si>
  <si>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</si>
  <si>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</si>
  <si>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</si>
  <si>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</si>
  <si>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</si>
  <si>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</si>
  <si>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</si>
  <si>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</si>
  <si>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</si>
  <si>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</si>
  <si>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</si>
  <si>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</si>
  <si>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</si>
  <si>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</si>
  <si>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</si>
  <si>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</si>
  <si>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</si>
  <si>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</si>
  <si>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</si>
  <si>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</si>
  <si>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</si>
  <si>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</si>
  <si>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</si>
  <si>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</si>
  <si>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</si>
  <si>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</si>
  <si>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</si>
  <si>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</si>
  <si>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</si>
  <si>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</si>
  <si>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</si>
  <si>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</si>
  <si>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</si>
  <si>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</si>
  <si>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</si>
  <si>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</si>
  <si>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</si>
  <si>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</si>
  <si>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</si>
  <si>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</si>
  <si>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</si>
  <si>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</si>
  <si>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</si>
  <si>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</si>
  <si>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</si>
  <si>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</si>
  <si>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</si>
  <si>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</si>
  <si>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</si>
  <si>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</si>
  <si>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</si>
  <si>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</si>
  <si>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</si>
  <si>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</si>
  <si>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</si>
  <si>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</si>
  <si>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</si>
  <si>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</si>
  <si>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</si>
  <si>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</si>
  <si>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</si>
  <si>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</si>
  <si>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</si>
  <si>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</si>
  <si>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</si>
  <si>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</si>
  <si>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</si>
  <si>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</si>
  <si>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</si>
  <si>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</si>
  <si>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</si>
  <si>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</si>
  <si>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</si>
  <si>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</si>
  <si>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</si>
  <si>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</si>
  <si>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</si>
  <si>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</si>
  <si>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</si>
  <si>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</si>
  <si>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</si>
  <si>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</si>
  <si>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</si>
  <si>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</si>
  <si>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</si>
  <si>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</si>
  <si>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</si>
  <si>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</si>
  <si>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</si>
  <si>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</si>
  <si>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</si>
  <si>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</si>
  <si>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</si>
  <si>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</si>
  <si>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</si>
  <si>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</si>
  <si>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</si>
  <si>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</si>
  <si>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</si>
  <si>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</si>
  <si>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</si>
  <si>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</si>
  <si>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</si>
  <si>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</si>
  <si>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</si>
  <si>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</si>
  <si>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</si>
  <si>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</si>
  <si>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</si>
  <si>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</si>
  <si>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</si>
  <si>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</si>
  <si>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</si>
  <si>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</si>
  <si>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</si>
  <si>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</si>
  <si>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</si>
  <si>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</si>
  <si>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</si>
  <si>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</si>
  <si>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</si>
  <si>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</si>
  <si>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</si>
  <si>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</si>
  <si>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</si>
  <si>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</si>
  <si>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</si>
  <si>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</si>
  <si>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</si>
  <si>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</si>
  <si>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</si>
  <si>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</si>
  <si>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</si>
  <si>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</si>
  <si>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</si>
  <si>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</si>
  <si>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</si>
  <si>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</si>
  <si>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</si>
  <si>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</si>
  <si>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</si>
  <si>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</si>
  <si>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</si>
  <si>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</si>
  <si>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</si>
  <si>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</si>
  <si>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</si>
  <si>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</si>
  <si>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</si>
  <si>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</si>
  <si>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</si>
  <si>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</si>
  <si>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</si>
  <si>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</si>
  <si>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</si>
  <si>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</si>
  <si>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</si>
  <si>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</si>
  <si>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</si>
  <si>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</si>
  <si>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</si>
  <si>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</si>
  <si>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</si>
  <si>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</si>
  <si>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</si>
  <si>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</si>
  <si>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</si>
  <si>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</si>
  <si>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</si>
  <si>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</si>
  <si>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</si>
  <si>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</si>
  <si>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</si>
  <si>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</si>
  <si>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</si>
  <si>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</si>
  <si>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</si>
  <si>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</si>
  <si>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</si>
  <si>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</si>
  <si>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</si>
  <si>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</si>
  <si>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</si>
  <si>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</si>
  <si>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</si>
  <si>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</si>
  <si>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</si>
  <si>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</si>
  <si>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</si>
  <si>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</si>
  <si>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</si>
  <si>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</si>
  <si>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</si>
  <si>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</si>
  <si>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</si>
  <si>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</si>
  <si>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</si>
  <si>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</si>
  <si>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</si>
  <si>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</si>
  <si>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</si>
  <si>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</si>
  <si>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</si>
  <si>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</si>
  <si>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</si>
  <si>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</si>
  <si>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</si>
  <si>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</si>
  <si>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</si>
  <si>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</si>
  <si>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</si>
  <si>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</si>
  <si>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</si>
  <si>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</si>
  <si>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</si>
  <si>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</si>
  <si>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</si>
  <si>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</si>
  <si>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</si>
  <si>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</si>
  <si>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</si>
  <si>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</si>
  <si>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</si>
  <si>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</si>
  <si>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</si>
  <si>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</si>
  <si>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</si>
  <si>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</si>
  <si>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</si>
  <si>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</si>
  <si>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</si>
  <si>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</si>
  <si>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</si>
  <si>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</si>
  <si>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</si>
  <si>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</si>
  <si>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</si>
  <si>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</si>
  <si>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</si>
  <si>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</si>
  <si>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</si>
  <si>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</si>
  <si>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</si>
  <si>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</si>
  <si>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</si>
  <si>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</si>
  <si>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</si>
  <si>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</si>
  <si>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</si>
  <si>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</si>
  <si>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</si>
  <si>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</si>
  <si>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</si>
  <si>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</si>
  <si>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</si>
  <si>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</si>
  <si>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</si>
  <si>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</si>
  <si>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</si>
  <si>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</si>
  <si>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</si>
  <si>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</si>
  <si>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</si>
  <si>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</si>
  <si>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</si>
  <si>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</si>
  <si>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</si>
  <si>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</si>
  <si>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</si>
  <si>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</si>
  <si>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</si>
  <si>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</si>
  <si>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</si>
  <si>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</si>
  <si>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</si>
  <si>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</si>
  <si>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</si>
  <si>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</si>
  <si>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</si>
  <si>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</si>
  <si>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</si>
  <si>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</si>
  <si>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</si>
  <si>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</si>
  <si>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</si>
  <si>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</si>
  <si>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</si>
  <si>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</si>
  <si>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</si>
  <si>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</si>
  <si>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</si>
  <si>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</si>
  <si>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</si>
  <si>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</si>
  <si>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</si>
  <si>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</si>
  <si>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</si>
  <si>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</si>
  <si>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</si>
  <si>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</si>
  <si>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</si>
  <si>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</si>
  <si>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</si>
  <si>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</si>
  <si>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</si>
  <si>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</si>
  <si>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</si>
  <si>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</si>
  <si>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</si>
  <si>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</si>
  <si>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</si>
  <si>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</si>
  <si>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</si>
  <si>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</si>
  <si>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</si>
  <si>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</si>
  <si>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</si>
  <si>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</si>
  <si>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</si>
  <si>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</si>
  <si>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</si>
  <si>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</si>
  <si>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</si>
  <si>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</si>
  <si>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</si>
  <si>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</si>
  <si>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</si>
  <si>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</si>
  <si>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</si>
  <si>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</si>
  <si>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</si>
  <si>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</si>
  <si>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</si>
  <si>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</si>
  <si>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</si>
  <si>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</si>
  <si>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</si>
  <si>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</si>
  <si>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</si>
  <si>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</si>
  <si>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</si>
  <si>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</si>
  <si>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</si>
  <si>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</si>
  <si>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</si>
  <si>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</si>
  <si>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</si>
  <si>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</si>
  <si>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</si>
  <si>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</si>
  <si>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</si>
  <si>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</si>
  <si>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</si>
  <si>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</si>
  <si>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</si>
  <si>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</si>
  <si>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</si>
  <si>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</si>
  <si>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</si>
  <si>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</si>
  <si>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</si>
  <si>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</si>
  <si>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</si>
  <si>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</si>
  <si>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</si>
  <si>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</si>
  <si>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</si>
  <si>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</si>
  <si>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</si>
  <si>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</si>
  <si>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</si>
  <si>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</si>
  <si>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</si>
  <si>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</si>
  <si>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</si>
  <si>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</si>
  <si>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</si>
  <si>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</si>
  <si>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</si>
  <si>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</si>
  <si>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</si>
  <si>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</si>
  <si>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</si>
  <si>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</si>
  <si>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</si>
  <si>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</si>
  <si>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</si>
  <si>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</si>
  <si>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</si>
  <si>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</si>
  <si>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</si>
  <si>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</si>
  <si>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</si>
  <si>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</si>
  <si>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</si>
  <si>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</si>
  <si>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</si>
  <si>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</si>
  <si>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</si>
  <si>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</si>
  <si>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</si>
  <si>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</si>
  <si>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</si>
  <si>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</si>
  <si>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</si>
  <si>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</si>
  <si>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</si>
  <si>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</si>
  <si>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</si>
  <si>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</si>
  <si>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</si>
  <si>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</si>
  <si>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</si>
  <si>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</si>
  <si>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</si>
  <si>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</si>
  <si>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</si>
  <si>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</si>
  <si>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</si>
  <si>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</si>
  <si>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</si>
  <si>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</si>
  <si>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</si>
  <si>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</si>
  <si>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</si>
  <si>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</si>
  <si>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</si>
  <si>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</si>
  <si>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</si>
  <si>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</si>
  <si>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</si>
  <si>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</si>
  <si>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</si>
  <si>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</si>
  <si>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</si>
  <si>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</si>
  <si>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</si>
  <si>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</si>
  <si>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</si>
  <si>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</si>
  <si>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</si>
  <si>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</si>
  <si>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</si>
  <si>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</si>
  <si>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</si>
  <si>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</si>
  <si>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</si>
  <si>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</si>
  <si>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</si>
  <si>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</si>
  <si>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</si>
  <si>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</si>
  <si>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</si>
  <si>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</si>
  <si>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</si>
  <si>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</si>
  <si>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</si>
  <si>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</si>
  <si>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</si>
  <si>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</si>
  <si>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</si>
  <si>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</si>
  <si>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</si>
  <si>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</si>
  <si>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</si>
  <si>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</si>
  <si>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</si>
  <si>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</si>
  <si>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</si>
  <si>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</si>
  <si>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</si>
  <si>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</si>
  <si>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</si>
  <si>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</si>
  <si>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</si>
  <si>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</si>
  <si>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</si>
  <si>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</si>
  <si>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</si>
  <si>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</si>
  <si>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</si>
  <si>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</si>
  <si>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</si>
  <si>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</si>
  <si>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</si>
  <si>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</si>
  <si>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</si>
  <si>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</si>
  <si>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</si>
  <si>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</si>
  <si>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</si>
  <si>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</si>
  <si>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</si>
  <si>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</si>
  <si>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</si>
  <si>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</si>
  <si>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</si>
  <si>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</si>
  <si>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</si>
  <si>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</si>
  <si>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</si>
  <si>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</si>
  <si>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</si>
  <si>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</si>
  <si>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</si>
  <si>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</si>
  <si>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</si>
  <si>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</si>
  <si>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</si>
  <si>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</si>
  <si>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</si>
  <si>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</si>
  <si>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</si>
  <si>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</si>
  <si>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</si>
  <si>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</si>
  <si>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</si>
  <si>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</si>
  <si>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</si>
  <si>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</si>
  <si>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</si>
  <si>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</si>
  <si>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</si>
  <si>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</si>
  <si>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</si>
  <si>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</si>
  <si>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</si>
  <si>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</si>
  <si>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</si>
  <si>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</si>
  <si>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</si>
  <si>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</si>
  <si>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</si>
  <si>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</si>
  <si>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</si>
  <si>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</si>
  <si>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</si>
  <si>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</si>
  <si>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</si>
  <si>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</si>
  <si>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</si>
  <si>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</si>
  <si>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</si>
  <si>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</si>
  <si>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</si>
  <si>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</si>
  <si>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</si>
  <si>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</si>
  <si>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</si>
  <si>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</si>
  <si>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</si>
  <si>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</si>
  <si>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</si>
  <si>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</si>
  <si>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</si>
  <si>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</si>
  <si>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</si>
  <si>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</si>
  <si>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</si>
  <si>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</si>
  <si>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</si>
  <si>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</si>
  <si>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</si>
  <si>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</si>
  <si>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</si>
  <si>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</si>
  <si>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</si>
  <si>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</si>
  <si>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</si>
  <si>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</si>
  <si>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</si>
  <si>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</si>
  <si>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</si>
  <si>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</si>
  <si>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</si>
  <si>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</si>
  <si>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</si>
  <si>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</si>
  <si>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</si>
  <si>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</si>
  <si>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</si>
  <si>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</si>
  <si>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</si>
  <si>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</si>
  <si>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</si>
  <si>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</si>
  <si>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</si>
  <si>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</si>
  <si>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</si>
  <si>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</si>
  <si>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</si>
  <si>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</si>
  <si>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</si>
  <si>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</si>
  <si>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</si>
  <si>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</si>
  <si>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</si>
  <si>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</si>
  <si>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</si>
  <si>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</si>
  <si>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</si>
  <si>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</si>
  <si>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</si>
  <si>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</si>
  <si>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</si>
  <si>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</si>
  <si>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</si>
  <si>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</si>
  <si>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</si>
  <si>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</si>
  <si>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</si>
  <si>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</si>
  <si>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</si>
  <si>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</si>
  <si>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</si>
  <si>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</si>
  <si>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</si>
  <si>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</si>
  <si>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</si>
  <si>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</si>
  <si>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</si>
  <si>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</si>
  <si>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</si>
  <si>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</si>
  <si>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</si>
  <si>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</si>
  <si>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</si>
  <si>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</si>
  <si>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</si>
  <si>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</si>
  <si>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</si>
  <si>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</si>
  <si>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</si>
  <si>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</si>
  <si>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</si>
  <si>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</si>
  <si>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</si>
  <si>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</si>
  <si>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</si>
  <si>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</si>
  <si>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</si>
  <si>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</si>
  <si>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</si>
  <si>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</si>
  <si>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</si>
  <si>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</si>
  <si>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</si>
  <si>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</si>
  <si>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</si>
  <si>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</si>
  <si>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</si>
  <si>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</si>
  <si>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</si>
  <si>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</si>
  <si>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</si>
  <si>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</si>
  <si>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</si>
  <si>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</si>
  <si>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</si>
  <si>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</si>
  <si>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</si>
  <si>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</si>
  <si>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</si>
  <si>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</si>
  <si>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</si>
  <si>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</si>
  <si>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</si>
  <si>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</si>
  <si>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</si>
  <si>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</si>
  <si>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</si>
  <si>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</si>
  <si>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</si>
  <si>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</si>
  <si>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</si>
  <si>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</si>
  <si>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</si>
  <si>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</si>
  <si>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</si>
  <si>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</si>
  <si>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</si>
  <si>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</si>
  <si>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</si>
  <si>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</si>
  <si>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</si>
  <si>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</si>
  <si>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</si>
  <si>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</si>
  <si>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</si>
  <si>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</si>
  <si>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</si>
  <si>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</si>
  <si>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</si>
  <si>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</si>
  <si>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</si>
  <si>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</si>
  <si>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</si>
  <si>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</si>
  <si>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</si>
  <si>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</si>
  <si>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</si>
  <si>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</si>
  <si>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</si>
  <si>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</si>
  <si>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</si>
  <si>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</si>
  <si>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</si>
  <si>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</si>
  <si>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</si>
  <si>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</si>
  <si>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</si>
  <si>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</si>
  <si>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</si>
  <si>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</si>
  <si>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</si>
  <si>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</si>
  <si>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</si>
  <si>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</si>
  <si>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</si>
  <si>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</si>
  <si>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</si>
  <si>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</si>
  <si>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</si>
  <si>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</si>
  <si>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</si>
  <si>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</si>
  <si>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</si>
  <si>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</si>
  <si>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</si>
  <si>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</si>
  <si>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</si>
  <si>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</si>
  <si>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</si>
  <si>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</si>
  <si>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</si>
  <si>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</si>
  <si>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</si>
  <si>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</si>
  <si>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</si>
  <si>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</si>
  <si>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</si>
  <si>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</si>
  <si>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</si>
  <si>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</si>
  <si>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</si>
  <si>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</si>
  <si>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</si>
  <si>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</si>
  <si>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</si>
  <si>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</si>
  <si>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</si>
  <si>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</si>
  <si>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</si>
  <si>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</si>
  <si>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</si>
  <si>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</si>
  <si>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</si>
  <si>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</si>
  <si>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</si>
  <si>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</si>
  <si>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</si>
  <si>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</si>
  <si>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</si>
  <si>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</si>
  <si>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</si>
  <si>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</si>
  <si>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</si>
  <si>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</si>
  <si>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</si>
  <si>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</si>
  <si>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</si>
  <si>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</si>
  <si>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</si>
  <si>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</si>
  <si>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</si>
  <si>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</si>
  <si>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</si>
  <si>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</si>
  <si>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</si>
  <si>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</si>
  <si>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</si>
  <si>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</si>
  <si>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</si>
  <si>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</si>
  <si>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</si>
  <si>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</si>
  <si>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</si>
  <si>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</si>
  <si>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</si>
  <si>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</si>
  <si>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</si>
  <si>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</si>
  <si>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</si>
  <si>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</si>
  <si>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</si>
  <si>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</si>
  <si>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</si>
  <si>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</si>
  <si>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</si>
  <si>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</si>
  <si>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</si>
  <si>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</si>
  <si>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</si>
  <si>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</si>
  <si>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</si>
  <si>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</si>
  <si>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</si>
  <si>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</si>
  <si>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</si>
  <si>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</si>
  <si>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</si>
  <si>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</si>
  <si>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</si>
  <si>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</si>
  <si>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</si>
  <si>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</si>
  <si>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</si>
  <si>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</si>
  <si>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</si>
  <si>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</si>
  <si>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</si>
  <si>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</si>
  <si>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</si>
  <si>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</si>
  <si>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</si>
  <si>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</si>
  <si>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</si>
  <si>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</si>
  <si>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</si>
  <si>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</si>
  <si>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</si>
  <si>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</si>
  <si>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</si>
  <si>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</si>
  <si>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</si>
  <si>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</si>
  <si>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</si>
  <si>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</si>
  <si>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</si>
  <si>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</si>
  <si>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</si>
  <si>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</si>
  <si>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</si>
  <si>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</si>
  <si>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</si>
  <si>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</si>
  <si>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</si>
  <si>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</si>
  <si>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</si>
  <si>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</si>
  <si>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</si>
  <si>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</si>
  <si>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</si>
  <si>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</si>
  <si>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</si>
  <si>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</si>
  <si>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</si>
  <si>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</si>
  <si>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</si>
  <si>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</si>
  <si>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</si>
  <si>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</si>
  <si>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</si>
  <si>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</si>
  <si>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</si>
  <si>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</si>
  <si>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</si>
  <si>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</si>
  <si>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</si>
  <si>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</si>
  <si>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</si>
  <si>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</si>
  <si>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</si>
  <si>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</si>
  <si>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</si>
  <si>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</si>
  <si>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</si>
  <si>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</si>
  <si>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</si>
  <si>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</si>
  <si>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</si>
  <si>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</si>
  <si>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</si>
  <si>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</si>
  <si>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</si>
  <si>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</si>
  <si>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</si>
  <si>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</si>
  <si>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</si>
  <si>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</si>
  <si>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</si>
  <si>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</si>
  <si>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</si>
  <si>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</si>
  <si>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</si>
  <si>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</si>
  <si>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</si>
  <si>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</si>
  <si>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</si>
  <si>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</si>
  <si>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</si>
  <si>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</si>
  <si>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</si>
  <si>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</si>
  <si>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</si>
  <si>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</si>
  <si>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</si>
  <si>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</si>
  <si>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</si>
  <si>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</si>
  <si>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</si>
  <si>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</si>
  <si>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</si>
  <si>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</si>
  <si>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</si>
  <si>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</si>
  <si>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</si>
  <si>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</si>
  <si>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</si>
  <si>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</si>
  <si>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</si>
  <si>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</si>
  <si>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</si>
  <si>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</si>
  <si>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</si>
  <si>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</si>
  <si>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</si>
  <si>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</si>
  <si>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</si>
  <si>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</si>
  <si>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</si>
  <si>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</si>
  <si>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</si>
  <si>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</si>
  <si>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</si>
  <si>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</si>
  <si>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</si>
  <si>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</si>
  <si>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</si>
  <si>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</si>
  <si>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</si>
  <si>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</si>
  <si>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</si>
  <si>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</si>
  <si>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</si>
  <si>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</si>
  <si>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</si>
  <si>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</si>
  <si>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</si>
  <si>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</si>
  <si>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</si>
  <si>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</si>
  <si>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</si>
  <si>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</si>
  <si>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</si>
  <si>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</si>
  <si>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</si>
  <si>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</si>
  <si>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</si>
  <si>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</si>
  <si>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</si>
  <si>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</si>
  <si>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</si>
  <si>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</si>
  <si>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</si>
  <si>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</si>
  <si>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</si>
  <si>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</si>
  <si>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</si>
  <si>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</si>
  <si>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</si>
  <si>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</si>
  <si>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</si>
  <si>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</si>
  <si>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</si>
  <si>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</si>
  <si>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</si>
  <si>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</si>
  <si>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</si>
  <si>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</si>
  <si>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</si>
  <si>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</si>
  <si>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</si>
  <si>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</si>
  <si>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</si>
  <si>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</si>
  <si>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</si>
  <si>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</si>
  <si>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</si>
  <si>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</si>
  <si>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</si>
  <si>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</si>
  <si>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</si>
  <si>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</si>
  <si>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</si>
  <si>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</si>
  <si>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</si>
  <si>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</si>
  <si>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</si>
  <si>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</si>
  <si>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</si>
  <si>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</si>
  <si>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</si>
  <si>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</si>
  <si>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</si>
  <si>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</si>
  <si>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</si>
  <si>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</si>
  <si>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</si>
  <si>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</si>
  <si>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</si>
  <si>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</si>
  <si>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</si>
  <si>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</si>
  <si>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</si>
  <si>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</si>
  <si>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</si>
  <si>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</si>
  <si>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</si>
  <si>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</si>
  <si>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</si>
  <si>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</si>
  <si>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</si>
  <si>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</si>
  <si>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</si>
  <si>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</si>
  <si>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</si>
  <si>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</si>
  <si>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</si>
  <si>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</si>
  <si>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</si>
  <si>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</si>
  <si>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</si>
  <si>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</si>
  <si>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</si>
  <si>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</si>
  <si>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</si>
  <si>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</si>
  <si>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</si>
  <si>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</si>
  <si>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</si>
  <si>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</si>
  <si>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</si>
  <si>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</si>
  <si>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</si>
  <si>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</si>
  <si>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</si>
  <si>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</si>
  <si>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</si>
  <si>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</si>
  <si>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</si>
  <si>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</si>
  <si>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</si>
  <si>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</si>
  <si>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</si>
  <si>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</si>
  <si>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</si>
  <si>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</si>
  <si>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</si>
  <si>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</si>
  <si>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</si>
  <si>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</si>
  <si>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</si>
  <si>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</si>
  <si>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</si>
  <si>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</si>
  <si>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</si>
  <si>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</si>
  <si>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</si>
  <si>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</si>
  <si>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</si>
  <si>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</si>
  <si>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</si>
  <si>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</si>
  <si>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</si>
  <si>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</si>
  <si>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</si>
  <si>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</si>
  <si>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</si>
  <si>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</si>
  <si>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</si>
  <si>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</si>
  <si>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</si>
  <si>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</si>
  <si>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</si>
  <si>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</si>
  <si>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</si>
  <si>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</si>
  <si>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</si>
  <si>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</si>
  <si>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</si>
  <si>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</si>
  <si>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</si>
  <si>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</si>
  <si>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</si>
  <si>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</si>
  <si>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</si>
  <si>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</si>
  <si>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</si>
  <si>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</si>
  <si>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</si>
  <si>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</si>
  <si>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</si>
  <si>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</si>
  <si>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</si>
  <si>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</si>
  <si>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</si>
  <si>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</si>
  <si>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</si>
  <si>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</si>
  <si>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</si>
  <si>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</si>
  <si>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</si>
  <si>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</si>
  <si>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</si>
  <si>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</si>
  <si>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</si>
  <si>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</si>
  <si>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</si>
  <si>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</si>
  <si>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</si>
  <si>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</si>
  <si>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</si>
  <si>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</si>
  <si>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</si>
  <si>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</si>
  <si>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</si>
  <si>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</si>
  <si>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</si>
  <si>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</si>
  <si>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</si>
  <si>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</si>
  <si>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</si>
  <si>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</si>
  <si>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</si>
  <si>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</si>
  <si>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</si>
  <si>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</si>
  <si>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</si>
  <si>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</si>
  <si>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</si>
  <si>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</si>
  <si>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</si>
  <si>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</si>
  <si>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</si>
  <si>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</si>
  <si>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</si>
  <si>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</si>
  <si>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</si>
  <si>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</si>
  <si>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</si>
  <si>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</si>
  <si>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</si>
  <si>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</si>
  <si>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</si>
  <si>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</si>
  <si>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</si>
  <si>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</si>
  <si>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</si>
  <si>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</si>
  <si>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</si>
  <si>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</si>
  <si>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</si>
  <si>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</si>
  <si>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</si>
  <si>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</si>
  <si>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</si>
  <si>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</si>
  <si>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</si>
  <si>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</si>
  <si>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</si>
  <si>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</si>
  <si>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</si>
  <si>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</si>
  <si>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</si>
  <si>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</si>
  <si>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</si>
  <si>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</si>
  <si>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</si>
  <si>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</si>
  <si>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</si>
  <si>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</si>
  <si>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</si>
  <si>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</si>
  <si>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</si>
  <si>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</si>
  <si>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</si>
  <si>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</si>
  <si>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</si>
  <si>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</si>
  <si>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</si>
  <si>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</si>
  <si>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</si>
  <si>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</si>
  <si>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</si>
  <si>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</si>
  <si>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</si>
  <si>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</si>
  <si>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</si>
  <si>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</si>
  <si>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</si>
  <si>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</si>
  <si>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</si>
  <si>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</si>
  <si>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</si>
  <si>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</si>
  <si>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</si>
  <si>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</si>
  <si>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</si>
  <si>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</si>
  <si>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</si>
  <si>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</si>
  <si>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</si>
  <si>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</si>
  <si>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</si>
  <si>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</si>
  <si>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</si>
  <si>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</si>
  <si>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</si>
  <si>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</si>
  <si>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</si>
  <si>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</si>
  <si>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</si>
  <si>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</si>
  <si>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</si>
  <si>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</si>
  <si>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</si>
  <si>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</si>
  <si>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</si>
  <si>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</si>
  <si>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</si>
  <si>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</si>
  <si>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</si>
  <si>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</si>
  <si>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</si>
  <si>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</si>
  <si>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</si>
  <si>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</si>
  <si>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</si>
  <si>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</si>
  <si>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</si>
  <si>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</si>
  <si>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</si>
  <si>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</si>
  <si>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</si>
  <si>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</si>
  <si>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</si>
  <si>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</si>
  <si>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</si>
  <si>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</si>
  <si>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</si>
  <si>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</si>
  <si>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</si>
  <si>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</si>
  <si>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</si>
  <si>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</si>
  <si>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</si>
  <si>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</si>
  <si>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</si>
  <si>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</si>
  <si>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</si>
  <si>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</si>
  <si>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</si>
  <si>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</si>
  <si>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</si>
  <si>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</si>
  <si>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</si>
  <si>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</si>
  <si>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</si>
  <si>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</si>
  <si>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</si>
  <si>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</si>
  <si>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</si>
  <si>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</si>
  <si>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</si>
  <si>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</si>
  <si>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</si>
  <si>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</si>
  <si>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</si>
  <si>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</si>
  <si>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</si>
  <si>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</si>
  <si>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</si>
  <si>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</si>
  <si>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</si>
  <si>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</si>
  <si>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</si>
  <si>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</si>
  <si>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</si>
  <si>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</si>
  <si>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</si>
  <si>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</si>
  <si>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</si>
  <si>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</si>
  <si>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</si>
  <si>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</si>
  <si>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</si>
  <si>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</si>
  <si>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</si>
  <si>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</si>
  <si>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</si>
  <si>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</si>
  <si>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</si>
  <si>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</si>
  <si>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</si>
  <si>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</si>
  <si>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</si>
  <si>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</si>
  <si>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</si>
  <si>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</si>
  <si>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</si>
  <si>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</si>
  <si>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</si>
  <si>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</si>
  <si>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</si>
  <si>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</si>
  <si>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</si>
  <si>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</si>
  <si>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</si>
  <si>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</si>
  <si>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</si>
  <si>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</si>
  <si>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</si>
  <si>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</si>
  <si>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</si>
  <si>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</si>
  <si>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</si>
  <si>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</si>
  <si>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</si>
  <si>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</si>
  <si>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</si>
  <si>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</si>
  <si>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</si>
  <si>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</si>
  <si>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</si>
  <si>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</si>
  <si>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</si>
  <si>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</si>
  <si>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</si>
  <si>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</si>
  <si>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</si>
  <si>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</si>
  <si>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</si>
  <si>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</si>
  <si>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</si>
  <si>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</si>
  <si>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</si>
  <si>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</si>
  <si>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</si>
  <si>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</si>
  <si>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</si>
  <si>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</si>
  <si>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</si>
  <si>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</si>
  <si>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</si>
  <si>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</si>
  <si>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</si>
  <si>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</si>
  <si>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</si>
  <si>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</si>
  <si>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</si>
  <si>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</si>
  <si>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</si>
  <si>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</si>
  <si>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</si>
  <si>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</si>
  <si>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</si>
  <si>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</si>
  <si>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</si>
  <si>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</si>
  <si>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</si>
  <si>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</si>
  <si>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</si>
  <si>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</si>
  <si>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</si>
  <si>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</si>
  <si>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</si>
  <si>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</si>
  <si>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</si>
  <si>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</si>
  <si>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</si>
  <si>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</si>
  <si>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</si>
  <si>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</si>
  <si>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</si>
  <si>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</si>
  <si>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</si>
  <si>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</si>
  <si>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</si>
  <si>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</si>
  <si>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</si>
  <si>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</si>
  <si>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</si>
  <si>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</si>
  <si>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</si>
  <si>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</si>
  <si>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</si>
  <si>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</si>
  <si>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</si>
  <si>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</si>
  <si>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</si>
  <si>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</si>
  <si>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</si>
  <si>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</si>
  <si>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</si>
  <si>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</si>
  <si>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</si>
  <si>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</si>
  <si>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</si>
  <si>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</si>
  <si>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</si>
  <si>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</si>
  <si>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</si>
  <si>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</si>
  <si>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</si>
  <si>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</si>
  <si>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</si>
  <si>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</si>
  <si>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</si>
  <si>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</si>
  <si>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</si>
  <si>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</si>
  <si>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</si>
  <si>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</si>
  <si>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</si>
  <si>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</si>
  <si>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</si>
  <si>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</si>
  <si>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</si>
  <si>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</si>
  <si>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</si>
  <si>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</si>
  <si>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</si>
  <si>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</si>
  <si>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</si>
  <si>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</si>
  <si>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</si>
  <si>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</si>
  <si>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</si>
  <si>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</si>
  <si>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</si>
  <si>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</si>
  <si>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</si>
  <si>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</si>
  <si>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</si>
  <si>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</si>
  <si>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</si>
  <si>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</si>
  <si>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</si>
  <si>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</si>
  <si>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</si>
  <si>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</si>
  <si>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</si>
  <si>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</si>
  <si>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</si>
  <si>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</si>
  <si>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</si>
  <si>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</si>
  <si>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</si>
  <si>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</si>
  <si>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</si>
  <si>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</si>
  <si>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</si>
  <si>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</si>
  <si>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</si>
  <si>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</si>
  <si>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</si>
  <si>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</si>
  <si>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</si>
  <si>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</si>
  <si>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</si>
  <si>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</si>
  <si>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</si>
  <si>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</si>
  <si>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</si>
  <si>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</si>
  <si>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</si>
  <si>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</si>
  <si>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</si>
  <si>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</si>
  <si>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</si>
  <si>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</si>
  <si>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</si>
  <si>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</si>
  <si>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</si>
  <si>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</si>
  <si>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</si>
  <si>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</si>
  <si>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</si>
  <si>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</si>
  <si>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</si>
  <si>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</si>
  <si>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</si>
  <si>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</si>
  <si>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</si>
  <si>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</si>
  <si>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</si>
  <si>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</si>
  <si>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</si>
  <si>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</si>
  <si>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</si>
  <si>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</si>
  <si>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</si>
  <si>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</si>
  <si>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</si>
  <si>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</si>
  <si>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</si>
  <si>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</si>
  <si>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</si>
  <si>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</si>
  <si>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</si>
  <si>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</si>
  <si>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</si>
  <si>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</si>
  <si>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</si>
  <si>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</si>
  <si>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</si>
  <si>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</si>
  <si>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</si>
  <si>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</si>
  <si>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</si>
  <si>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</si>
  <si>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</si>
  <si>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</si>
  <si>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</si>
  <si>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</si>
  <si>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</si>
  <si>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</si>
  <si>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</si>
  <si>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</si>
  <si>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</si>
  <si>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</si>
  <si>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</si>
  <si>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</si>
  <si>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</si>
  <si>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</si>
  <si>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</si>
  <si>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</si>
  <si>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</si>
  <si>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</si>
  <si>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</si>
  <si>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</si>
  <si>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</si>
  <si>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</si>
  <si>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</si>
  <si>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</si>
  <si>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</si>
  <si>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</si>
  <si>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</si>
  <si>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</si>
  <si>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</si>
  <si>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</si>
  <si>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</si>
  <si>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</si>
  <si>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</si>
  <si>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</si>
  <si>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</si>
  <si>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</si>
  <si>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</si>
  <si>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</si>
  <si>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</si>
  <si>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</si>
  <si>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</si>
  <si>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</si>
  <si>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</si>
  <si>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</si>
  <si>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</si>
  <si>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</si>
  <si>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</si>
  <si>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</si>
  <si>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</si>
  <si>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</si>
  <si>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</si>
  <si>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</si>
  <si>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</si>
  <si>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</si>
  <si>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</si>
  <si>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</si>
  <si>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</si>
  <si>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</si>
  <si>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</si>
  <si>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</si>
  <si>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</si>
  <si>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</si>
  <si>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</si>
  <si>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</si>
  <si>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</si>
  <si>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</si>
  <si>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</si>
  <si>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</si>
  <si>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</si>
  <si>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</si>
  <si>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</si>
  <si>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</si>
  <si>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</si>
  <si>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</si>
  <si>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</si>
  <si>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</si>
  <si>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</si>
  <si>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</si>
  <si>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</si>
  <si>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</si>
  <si>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</si>
  <si>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</si>
  <si>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</si>
  <si>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</si>
  <si>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</si>
  <si>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</si>
  <si>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</si>
  <si>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</si>
  <si>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</si>
  <si>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</si>
  <si>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</si>
  <si>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</si>
  <si>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</si>
  <si>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</si>
  <si>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</si>
  <si>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</si>
  <si>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</si>
  <si>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</si>
  <si>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</si>
  <si>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</si>
  <si>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</si>
  <si>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</si>
  <si>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</si>
  <si>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</si>
  <si>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</si>
  <si>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</si>
  <si>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</si>
  <si>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</si>
  <si>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</si>
  <si>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</si>
  <si>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</si>
  <si>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</si>
  <si>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</si>
  <si>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</si>
  <si>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</si>
  <si>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</si>
  <si>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</si>
  <si>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</si>
  <si>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</si>
  <si>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</si>
  <si>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</si>
  <si>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</si>
  <si>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</si>
  <si>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</si>
  <si>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</si>
  <si>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</si>
  <si>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</si>
  <si>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</si>
  <si>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</si>
  <si>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</si>
  <si>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</si>
  <si>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</si>
  <si>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</si>
  <si>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</si>
  <si>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</si>
  <si>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</si>
  <si>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</si>
  <si>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</si>
  <si>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</si>
  <si>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</si>
  <si>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</si>
  <si>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</si>
  <si>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</si>
  <si>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</si>
  <si>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</si>
  <si>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</si>
  <si>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</si>
  <si>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</si>
  <si>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</si>
  <si>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</si>
  <si>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</si>
  <si>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</si>
  <si>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</si>
  <si>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</si>
  <si>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</si>
  <si>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</si>
  <si>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</si>
  <si>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</si>
  <si>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</si>
  <si>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</si>
  <si>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</si>
  <si>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</si>
  <si>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</si>
  <si>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</si>
  <si>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</si>
  <si>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</si>
  <si>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</si>
  <si>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</si>
  <si>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</si>
  <si>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</si>
  <si>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</si>
  <si>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</si>
  <si>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</si>
  <si>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</si>
  <si>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</si>
  <si>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</si>
  <si>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</si>
  <si>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</si>
  <si>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</si>
  <si>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</si>
  <si>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</si>
  <si>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</si>
  <si>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</si>
  <si>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</si>
  <si>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</si>
  <si>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</si>
  <si>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</si>
  <si>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</si>
  <si>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</si>
  <si>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</si>
  <si>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</si>
  <si>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</si>
  <si>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</si>
  <si>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</si>
  <si>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</si>
  <si>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</si>
  <si>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</si>
  <si>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</si>
  <si>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</si>
  <si>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</si>
  <si>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</si>
  <si>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</si>
  <si>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</si>
  <si>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</si>
  <si>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</si>
  <si>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</si>
  <si>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</si>
  <si>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</si>
  <si>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</si>
  <si>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</si>
  <si>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</si>
  <si>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</si>
  <si>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</si>
  <si>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</si>
  <si>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</si>
  <si>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</si>
  <si>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</si>
  <si>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</si>
  <si>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</si>
  <si>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</si>
  <si>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</si>
  <si>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</si>
  <si>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</si>
  <si>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</si>
  <si>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</si>
  <si>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</si>
  <si>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</si>
  <si>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</si>
  <si>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</si>
  <si>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</si>
  <si>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</si>
  <si>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</si>
  <si>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</si>
  <si>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</si>
  <si>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</si>
  <si>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</si>
  <si>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</si>
  <si>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</si>
  <si>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</si>
  <si>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</si>
  <si>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</si>
  <si>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</si>
  <si>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</si>
  <si>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</si>
  <si>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</si>
  <si>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</si>
  <si>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</si>
  <si>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</si>
  <si>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</si>
  <si>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</si>
  <si>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</si>
  <si>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</si>
  <si>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</si>
  <si>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</si>
  <si>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</si>
  <si>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</si>
  <si>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</si>
  <si>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</si>
  <si>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</si>
  <si>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</si>
  <si>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</si>
  <si>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</si>
  <si>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</si>
  <si>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</si>
  <si>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</si>
  <si>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</si>
  <si>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</si>
  <si>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</si>
  <si>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</si>
  <si>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</si>
  <si>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</si>
  <si>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</si>
  <si>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</si>
  <si>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</si>
  <si>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</si>
  <si>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</si>
  <si>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</si>
  <si>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</si>
  <si>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</si>
  <si>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</si>
  <si>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</si>
  <si>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</si>
  <si>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</si>
  <si>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</si>
  <si>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</si>
  <si>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</si>
  <si>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</si>
  <si>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</si>
  <si>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</si>
  <si>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</si>
  <si>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</si>
  <si>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</si>
  <si>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</si>
  <si>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</si>
  <si>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</si>
  <si>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</si>
  <si>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</si>
  <si>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</si>
  <si>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</si>
  <si>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</si>
  <si>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</si>
  <si>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</si>
  <si>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</si>
  <si>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</si>
  <si>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</si>
  <si>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</si>
  <si>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</si>
  <si>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</si>
  <si>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</si>
  <si>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</si>
  <si>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</si>
  <si>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</si>
  <si>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</si>
  <si>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</si>
  <si>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</si>
  <si>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</si>
  <si>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</si>
  <si>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</si>
  <si>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</si>
  <si>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</si>
  <si>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</si>
  <si>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</si>
  <si>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</si>
  <si>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</si>
  <si>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</si>
  <si>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</si>
  <si>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</si>
  <si>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</si>
  <si>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</si>
  <si>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</si>
  <si>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</si>
  <si>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</si>
  <si>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</si>
  <si>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</si>
  <si>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</si>
  <si>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</si>
  <si>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</si>
  <si>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</si>
  <si>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</si>
  <si>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</si>
  <si>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</si>
  <si>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</si>
  <si>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</si>
  <si>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</si>
  <si>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</si>
  <si>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</si>
  <si>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</si>
  <si>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</si>
  <si>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</si>
  <si>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</si>
  <si>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</si>
  <si>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</si>
  <si>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</si>
  <si>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</si>
  <si>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</si>
  <si>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</si>
  <si>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</si>
  <si>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</si>
  <si>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</si>
  <si>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</si>
  <si>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</si>
  <si>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</si>
  <si>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</si>
  <si>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</si>
  <si>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</si>
  <si>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</si>
  <si>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</si>
  <si>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</si>
  <si>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</si>
  <si>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</si>
  <si>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</si>
  <si>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</si>
  <si>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</si>
  <si>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</si>
  <si>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</si>
  <si>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</si>
  <si>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</si>
  <si>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</si>
  <si>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</si>
  <si>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</si>
  <si>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</si>
  <si>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</si>
  <si>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</si>
  <si>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</si>
  <si>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</si>
  <si>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</si>
  <si>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</si>
  <si>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</si>
  <si>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</si>
  <si>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</si>
  <si>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</si>
  <si>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</si>
  <si>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</si>
  <si>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</si>
  <si>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</si>
  <si>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</si>
  <si>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</si>
  <si>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</si>
  <si>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</si>
  <si>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</si>
  <si>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</si>
  <si>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</si>
  <si>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</si>
  <si>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</si>
  <si>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</si>
  <si>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</si>
  <si>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</si>
  <si>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</si>
  <si>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</si>
  <si>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</si>
  <si>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</si>
  <si>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</si>
  <si>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</si>
  <si>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</si>
  <si>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</si>
  <si>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</si>
  <si>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</si>
  <si>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</si>
  <si>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</si>
  <si>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</si>
  <si>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</si>
  <si>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</si>
  <si>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</si>
  <si>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</si>
  <si>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</si>
  <si>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</si>
  <si>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</si>
  <si>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</si>
  <si>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</si>
  <si>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</si>
  <si>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</si>
  <si>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</si>
  <si>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</si>
  <si>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</si>
  <si>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</si>
  <si>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</si>
  <si>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</si>
  <si>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</si>
  <si>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</si>
  <si>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</si>
  <si>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</si>
  <si>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</si>
  <si>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</si>
  <si>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</si>
  <si>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</si>
  <si>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</si>
  <si>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</si>
  <si>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</si>
  <si>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</si>
  <si>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</si>
  <si>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</si>
  <si>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</si>
  <si>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</si>
  <si>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</si>
  <si>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</si>
  <si>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</si>
  <si>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</si>
  <si>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</si>
  <si>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</si>
  <si>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</si>
  <si>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</si>
  <si>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</si>
  <si>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</si>
  <si>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</si>
  <si>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</si>
  <si>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</si>
  <si>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</si>
  <si>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</si>
  <si>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</si>
  <si>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</si>
  <si>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</si>
  <si>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</si>
  <si>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</si>
  <si>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</si>
  <si>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</si>
  <si>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</si>
  <si>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</si>
  <si>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</si>
  <si>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</si>
  <si>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</si>
  <si>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</si>
  <si>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</si>
  <si>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</si>
  <si>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</si>
  <si>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</si>
  <si>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</si>
  <si>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</si>
  <si>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</si>
  <si>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</si>
  <si>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</si>
  <si>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</si>
  <si>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</si>
  <si>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</si>
  <si>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</si>
  <si>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</si>
  <si>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</si>
  <si>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</si>
  <si>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</si>
  <si>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</si>
  <si>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</si>
  <si>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</si>
  <si>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</si>
  <si>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</si>
  <si>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</si>
  <si>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</si>
  <si>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</si>
  <si>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</si>
  <si>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</si>
  <si>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</si>
  <si>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</si>
  <si>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</si>
  <si>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</si>
  <si>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</si>
  <si>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</si>
  <si>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</si>
  <si>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</si>
  <si>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</si>
  <si>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</si>
  <si>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</si>
  <si>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</si>
  <si>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</si>
  <si>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</si>
  <si>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</si>
  <si>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</si>
  <si>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</si>
  <si>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</si>
  <si>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</si>
  <si>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</si>
  <si>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</si>
  <si>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</si>
  <si>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</si>
  <si>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</si>
  <si>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</si>
  <si>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</si>
  <si>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</si>
  <si>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</si>
  <si>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</si>
  <si>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</si>
  <si>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</si>
  <si>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</si>
  <si>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</si>
  <si>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</si>
  <si>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</si>
  <si>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</si>
  <si>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</si>
  <si>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</si>
  <si>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</si>
  <si>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</si>
  <si>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</si>
  <si>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</si>
  <si>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</si>
  <si>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</si>
  <si>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</si>
  <si>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</si>
  <si>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</si>
  <si>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</si>
  <si>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</si>
  <si>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</si>
  <si>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</si>
  <si>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</si>
  <si>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</si>
  <si>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</si>
  <si>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</si>
  <si>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</si>
  <si>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</si>
  <si>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</si>
  <si>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</si>
  <si>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</si>
  <si>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</si>
  <si>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</si>
  <si>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</si>
  <si>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</si>
  <si>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</si>
  <si>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</si>
  <si>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</si>
  <si>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</si>
  <si>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</si>
  <si>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</si>
  <si>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</si>
  <si>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</si>
  <si>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</si>
  <si>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</si>
  <si>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</si>
  <si>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</si>
  <si>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</si>
  <si>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</si>
  <si>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</si>
  <si>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</si>
  <si>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</si>
  <si>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</si>
  <si>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</si>
  <si>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</si>
  <si>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</si>
  <si>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</si>
  <si>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</si>
  <si>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</si>
  <si>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</si>
  <si>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</si>
  <si>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</si>
  <si>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</si>
  <si>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</si>
  <si>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</si>
  <si>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</si>
  <si>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</si>
  <si>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</si>
  <si>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</si>
  <si>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</si>
  <si>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</si>
  <si>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</si>
  <si>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</si>
  <si>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</si>
  <si>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</si>
  <si>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</si>
  <si>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</si>
  <si>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</si>
  <si>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</si>
  <si>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</si>
  <si>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</si>
  <si>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</si>
  <si>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</si>
  <si>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</si>
  <si>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</si>
  <si>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</si>
  <si>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</si>
  <si>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</si>
  <si>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</si>
  <si>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</si>
  <si>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</si>
  <si>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</si>
  <si>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</si>
  <si>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</si>
  <si>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</si>
  <si>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</si>
  <si>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</si>
  <si>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</si>
  <si>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</si>
  <si>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</si>
  <si>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</si>
  <si>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</si>
  <si>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</si>
  <si>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</si>
  <si>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</si>
  <si>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</si>
  <si>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</si>
  <si>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</si>
  <si>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</si>
  <si>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</si>
  <si>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</si>
  <si>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</si>
  <si>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</si>
  <si>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</si>
  <si>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</si>
  <si>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</si>
  <si>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</si>
  <si>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</si>
  <si>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</si>
  <si>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</si>
  <si>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</si>
  <si>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</si>
  <si>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</si>
  <si>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</si>
  <si>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</si>
  <si>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</si>
  <si>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</si>
  <si>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</si>
  <si>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</si>
  <si>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</si>
  <si>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</si>
  <si>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</si>
  <si>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</si>
  <si>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</si>
  <si>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</si>
  <si>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</si>
  <si>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</si>
  <si>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</si>
  <si>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</si>
  <si>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</si>
  <si>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</si>
  <si>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</si>
  <si>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</si>
  <si>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</si>
  <si>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</si>
  <si>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</si>
  <si>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</si>
  <si>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</si>
  <si>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</si>
  <si>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</si>
  <si>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</si>
  <si>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</si>
  <si>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</si>
  <si>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</si>
  <si>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</si>
  <si>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</si>
  <si>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</si>
  <si>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</si>
  <si>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</si>
  <si>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</si>
  <si>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</si>
  <si>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</si>
  <si>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</si>
  <si>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</si>
  <si>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</si>
  <si>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</si>
  <si>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</si>
  <si>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</si>
  <si>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</si>
  <si>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</si>
  <si>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</si>
  <si>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</si>
  <si>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</si>
  <si>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</si>
  <si>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</si>
  <si>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</si>
  <si>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</si>
  <si>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</si>
  <si>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</si>
  <si>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</si>
  <si>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</si>
  <si>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</si>
  <si>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</si>
  <si>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</si>
  <si>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</si>
  <si>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</si>
  <si>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</si>
  <si>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</si>
  <si>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</si>
  <si>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</si>
  <si>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</si>
  <si>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</si>
  <si>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</si>
  <si>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</si>
  <si>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</si>
  <si>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</si>
  <si>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</si>
  <si>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</si>
  <si>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</si>
  <si>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</si>
  <si>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</si>
  <si>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</si>
  <si>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</si>
  <si>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</si>
  <si>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</si>
  <si>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</si>
  <si>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</si>
  <si>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</si>
  <si>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</si>
  <si>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</si>
  <si>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</si>
  <si>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</si>
  <si>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</si>
  <si>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</si>
  <si>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</si>
  <si>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</si>
  <si>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</si>
  <si>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</si>
  <si>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</si>
  <si>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</si>
  <si>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</si>
  <si>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</si>
  <si>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</si>
  <si>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</si>
  <si>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</si>
  <si>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</si>
  <si>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</si>
  <si>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</si>
  <si>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</si>
  <si>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</si>
  <si>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</si>
  <si>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</si>
  <si>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</si>
  <si>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</si>
  <si>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</si>
  <si>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</si>
  <si>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</si>
  <si>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</si>
  <si>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</si>
  <si>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</si>
  <si>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</si>
  <si>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</si>
  <si>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</si>
  <si>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</si>
  <si>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</si>
  <si>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</si>
  <si>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</si>
  <si>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</si>
  <si>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</si>
  <si>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</si>
  <si>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</si>
  <si>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</si>
  <si>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</si>
  <si>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</si>
  <si>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</si>
  <si>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</si>
  <si>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</si>
  <si>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</si>
  <si>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</si>
  <si>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</si>
  <si>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</si>
  <si>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</si>
  <si>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</si>
  <si>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</si>
  <si>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</si>
  <si>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</si>
  <si>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</si>
  <si>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</si>
  <si>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</si>
  <si>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</si>
  <si>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</si>
  <si>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</si>
  <si>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</si>
  <si>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</si>
  <si>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</si>
  <si>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</si>
  <si>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</si>
  <si>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</si>
  <si>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</si>
  <si>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</si>
  <si>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</si>
  <si>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</si>
  <si>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</si>
  <si>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</si>
  <si>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</si>
  <si>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</si>
  <si>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</si>
  <si>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</si>
  <si>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</si>
  <si>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</si>
  <si>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</si>
  <si>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</si>
  <si>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</si>
  <si>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</si>
  <si>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</si>
  <si>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</si>
  <si>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</si>
  <si>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</si>
  <si>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</si>
  <si>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</si>
  <si>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</si>
  <si>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</si>
  <si>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</si>
  <si>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</si>
  <si>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</si>
  <si>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</si>
  <si>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</si>
  <si>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</si>
  <si>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</si>
  <si>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</si>
  <si>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</si>
  <si>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</si>
  <si>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</si>
  <si>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</si>
  <si>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</si>
  <si>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</si>
  <si>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</si>
  <si>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</si>
  <si>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</si>
  <si>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</si>
  <si>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</si>
  <si>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</si>
  <si>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</si>
  <si>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</si>
  <si>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</si>
  <si>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</si>
  <si>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</si>
  <si>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</si>
  <si>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</si>
  <si>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</si>
  <si>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</si>
  <si>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</si>
  <si>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</si>
  <si>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</si>
  <si>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</si>
  <si>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</si>
  <si>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</si>
  <si>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</si>
  <si>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</si>
  <si>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</si>
  <si>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</si>
  <si>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</si>
  <si>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</si>
  <si>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</si>
  <si>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</si>
  <si>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</si>
  <si>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</si>
  <si>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</si>
  <si>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</si>
  <si>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</si>
  <si>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</si>
  <si>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</si>
  <si>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</si>
  <si>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</si>
  <si>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</si>
  <si>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</si>
  <si>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</si>
  <si>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</si>
  <si>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</si>
  <si>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</si>
  <si>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</si>
  <si>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</si>
  <si>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</si>
  <si>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</si>
  <si>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</si>
  <si>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</si>
  <si>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</si>
  <si>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</si>
  <si>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</si>
  <si>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</si>
  <si>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</si>
  <si>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</si>
  <si>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</si>
  <si>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</si>
  <si>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</si>
  <si>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</si>
  <si>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</si>
  <si>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</si>
  <si>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</si>
  <si>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</si>
  <si>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</si>
  <si>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</si>
  <si>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</si>
  <si>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</si>
  <si>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</si>
  <si>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</si>
  <si>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</si>
  <si>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</si>
  <si>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</si>
  <si>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</si>
  <si>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</si>
  <si>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</si>
  <si>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</si>
  <si>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</si>
  <si>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</si>
  <si>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</si>
  <si>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</si>
  <si>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</si>
  <si>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</si>
  <si>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</si>
  <si>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</si>
  <si>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</si>
  <si>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</si>
  <si>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</si>
  <si>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</si>
  <si>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</si>
  <si>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</si>
  <si>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</si>
  <si>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</si>
  <si>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</si>
  <si>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</si>
  <si>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</si>
  <si>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</si>
  <si>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</si>
  <si>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</si>
  <si>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</si>
  <si>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</si>
  <si>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</si>
  <si>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</si>
  <si>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</si>
  <si>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</si>
  <si>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</si>
  <si>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</si>
  <si>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</si>
  <si>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</si>
  <si>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</si>
  <si>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</si>
  <si>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</si>
  <si>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</si>
  <si>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</si>
  <si>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</si>
  <si>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</si>
  <si>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</si>
  <si>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</si>
  <si>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</si>
  <si>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</si>
  <si>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</si>
  <si>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</si>
  <si>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</si>
  <si>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</si>
  <si>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</si>
  <si>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</si>
  <si>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</si>
  <si>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</si>
  <si>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</si>
  <si>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</si>
  <si>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</si>
  <si>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</si>
  <si>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</si>
  <si>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</si>
  <si>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</si>
  <si>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</si>
  <si>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</si>
  <si>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</si>
  <si>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</si>
  <si>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</si>
  <si>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</si>
  <si>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</si>
  <si>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</si>
  <si>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</si>
  <si>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</si>
  <si>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</si>
  <si>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</si>
  <si>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</si>
  <si>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</si>
  <si>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</si>
  <si>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</si>
  <si>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</si>
  <si>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</si>
  <si>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</si>
  <si>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</si>
  <si>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</si>
  <si>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</si>
  <si>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</si>
  <si>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</si>
  <si>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</si>
  <si>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</si>
  <si>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</si>
  <si>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</si>
  <si>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</si>
  <si>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</si>
  <si>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</si>
  <si>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</si>
  <si>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</si>
  <si>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</si>
  <si>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</si>
  <si>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</si>
  <si>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</si>
  <si>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</si>
  <si>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</si>
  <si>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</si>
  <si>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</si>
  <si>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</si>
  <si>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</si>
  <si>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</si>
  <si>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</si>
  <si>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</si>
  <si>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</si>
  <si>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</si>
  <si>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</si>
  <si>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</si>
  <si>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</si>
  <si>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</si>
  <si>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</si>
  <si>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</si>
  <si>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</si>
  <si>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</si>
  <si>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</si>
  <si>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</si>
  <si>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</si>
  <si>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</si>
  <si>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</si>
  <si>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</si>
  <si>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</si>
  <si>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</si>
  <si>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</si>
  <si>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</si>
  <si>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</si>
  <si>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</si>
  <si>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</si>
  <si>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</si>
  <si>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</si>
  <si>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</si>
  <si>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</si>
  <si>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</si>
  <si>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</si>
  <si>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</si>
  <si>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</si>
  <si>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</si>
  <si>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</si>
  <si>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</si>
  <si>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</si>
  <si>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</si>
  <si>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</si>
  <si>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</si>
  <si>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</si>
  <si>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</si>
  <si>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</si>
  <si>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</si>
  <si>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</si>
  <si>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</si>
  <si>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</si>
  <si>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</si>
  <si>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</si>
  <si>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</si>
  <si>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</si>
  <si>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</si>
  <si>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</si>
  <si>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</si>
  <si>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</si>
  <si>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</si>
  <si>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</si>
  <si>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</si>
  <si>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</si>
  <si>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</si>
  <si>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</si>
  <si>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</si>
  <si>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</si>
  <si>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</si>
  <si>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</si>
  <si>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</si>
  <si>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</si>
  <si>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</si>
  <si>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</si>
  <si>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</si>
  <si>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</si>
  <si>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</si>
  <si>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</si>
  <si>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</si>
  <si>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</si>
  <si>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</si>
  <si>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</si>
  <si>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</si>
  <si>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</si>
  <si>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</si>
  <si>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</si>
  <si>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</si>
  <si>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</si>
  <si>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</si>
  <si>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</si>
  <si>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</si>
  <si>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</si>
  <si>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</si>
  <si>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</si>
  <si>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</si>
  <si>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</si>
  <si>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</si>
  <si>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</si>
  <si>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</si>
  <si>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</si>
  <si>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</si>
  <si>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</si>
  <si>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</si>
  <si>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</si>
  <si>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</si>
  <si>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</si>
  <si>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</si>
  <si>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</si>
  <si>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</si>
  <si>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</si>
  <si>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</si>
  <si>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</si>
  <si>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</si>
  <si>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</si>
  <si>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</si>
  <si>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</si>
  <si>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</si>
  <si>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</si>
  <si>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</si>
  <si>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</si>
  <si>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</si>
  <si>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</si>
  <si>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</si>
  <si>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</si>
  <si>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</si>
  <si>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</si>
  <si>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</si>
  <si>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</si>
  <si>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</si>
  <si>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</si>
  <si>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</si>
  <si>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</si>
  <si>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</si>
  <si>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</si>
  <si>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</si>
  <si>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</si>
  <si>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</si>
  <si>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</si>
  <si>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</si>
  <si>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</si>
  <si>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</si>
  <si>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</si>
  <si>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</si>
  <si>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</si>
  <si>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</si>
  <si>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</si>
  <si>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</si>
  <si>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</si>
  <si>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</si>
  <si>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</si>
  <si>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</si>
  <si>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</si>
  <si>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</si>
  <si>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</si>
  <si>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</si>
  <si>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</si>
  <si>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</si>
  <si>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</si>
  <si>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</si>
  <si>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</si>
  <si>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</si>
  <si>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</si>
  <si>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</si>
  <si>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</si>
  <si>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</si>
  <si>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</si>
  <si>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</si>
  <si>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</si>
  <si>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</si>
  <si>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</si>
  <si>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</si>
  <si>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</si>
  <si>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</si>
  <si>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</si>
  <si>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</si>
  <si>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</si>
  <si>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</si>
  <si>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</si>
  <si>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</si>
  <si>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</si>
  <si>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</si>
  <si>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</si>
  <si>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</si>
  <si>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</si>
  <si>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</si>
  <si>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</si>
  <si>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</si>
  <si>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</si>
  <si>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</si>
  <si>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</si>
  <si>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</si>
  <si>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</si>
  <si>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</si>
  <si>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</si>
  <si>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</si>
  <si>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</si>
  <si>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</si>
  <si>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</si>
  <si>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</si>
  <si>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</si>
  <si>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</si>
  <si>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</si>
  <si>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</si>
  <si>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</si>
  <si>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</si>
  <si>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</si>
  <si>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</si>
  <si>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</si>
  <si>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</si>
  <si>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</si>
  <si>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</si>
  <si>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</si>
  <si>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</si>
  <si>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</si>
  <si>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</si>
  <si>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</si>
  <si>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</si>
  <si>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</si>
  <si>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</si>
  <si>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</si>
  <si>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</si>
  <si>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</si>
  <si>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</si>
  <si>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</si>
  <si>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</si>
  <si>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</si>
  <si>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</si>
  <si>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</si>
  <si>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</si>
  <si>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</si>
  <si>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</si>
  <si>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</si>
  <si>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</si>
  <si>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</si>
  <si>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</si>
  <si>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</si>
  <si>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</si>
  <si>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120 M</t>
  </si>
  <si>
    <t>PCM-20251116-00002217</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</si>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</sst>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F6" sqref="F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314.93709664351627</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45977.885522569442</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45977.885522569442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45977.885522569442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45977.885522569442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45977.885522569442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45977.885522569442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45977.885522569442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45977.885522569442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45977.885522569442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45977.885522569442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45977.885522569442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45977.885522569442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45977.885522569442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45977.885522569442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45977.885522569442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45977.885522569442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45977.885522569442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45977.885522569442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45977.885522569442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45977.885522569442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45977.885522569442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45977.885522569442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45977.885522569442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45977.885522569442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45977.885522569442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45977.885522569442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45977.885522569442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45977.885522569442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45977.885522569442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45977.885522569442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45977.885522569442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45977.885522569442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45977.885522569442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45977.885522569442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45977.885522569442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45977.885522569442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45977.885522569442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45977.885522569442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45977.885522569442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45977.885522569442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45977.885522569442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45977.885522569442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45977.885522569442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45977.885522569442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45977.885522569442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45977.885522569442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45977.885522569442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45977.885522569442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45977.885522569442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45977.885522569442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45977.885522569442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45977.885522569442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45977.885522569442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45977.885522569442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45977.885522569442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45977.885522569442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45977.885522569442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45977.885522569442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45977.885522569442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45977.885522569442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45977.885522569442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45977.885522569442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45977.885522569442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45977.885522569442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45977.885522569442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45977.885522569442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45977.885522569442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45977.885522569442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45977.885522569442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45977.885522569442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45977.885522569442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45977.885522569442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45977.885522569442</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45977.885522569442</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1793864F-B519-4870-BA63-3DAE2C801F1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tabSelected="1" workbookViewId="0">
      <pane ySplit="4" topLeftCell="A5"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152.88568460648094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1.4491799768511555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68" ca="1" si="1">IFERROR(NOW()-F5,"-")</f>
        <v>45977.885522569442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45977.885522569442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1"/>
      <c r="E7" s="103"/>
      <c r="F7" s="104"/>
      <c r="G7" s="105">
        <f t="shared" ca="1" si="1"/>
        <v>45977.885522569442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45977.885522569442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45977.885522569442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45977.885522569442</v>
      </c>
      <c r="H10" s="104"/>
      <c r="I10" s="18" t="str">
        <f>IFERROR(VLOOKUP(D10,DB!A:F,6,0),"")</f>
        <v/>
      </c>
      <c r="J10" s="18" t="str">
        <f>IFERROR(VLOOKUP(D10,DB!A:G,7,0),"")</f>
        <v/>
      </c>
      <c r="K10" s="19"/>
      <c r="L10" s="18"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t="shared" ca="1" si="1"/>
        <v>45977.885522569442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45977.885522569442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45977.885522569442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45977.885522569442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45977.885522569442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45977.885522569442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45977.885522569442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45977.885522569442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45977.885522569442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45977.885522569442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45977.885522569442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45977.885522569442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45977.885522569442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45977.885522569442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45977.885522569442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45977.885522569442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45977.885522569442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45977.885522569442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45977.885522569442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45977.885522569442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45977.885522569442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45977.885522569442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45977.885522569442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45977.885522569442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45977.885522569442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45977.885522569442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45977.885522569442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45977.885522569442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45977.885522569442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45977.885522569442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45977.885522569442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45977.885522569442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45977.885522569442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45977.885522569442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45977.885522569442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45977.885522569442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45977.885522569442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45977.885522569442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45977.885522569442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45977.885522569442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45977.885522569442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45977.885522569442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45977.885522569442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45977.885522569442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45977.885522569442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45977.885522569442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45977.885522569442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45977.885522569442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45977.885522569442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45977.885522569442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45977.885522569442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45977.885522569442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45977.885522569442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45977.885522569442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45977.885522569442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45977.885522569442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45977.885522569442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1"/>
        <v>45977.885522569442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ref="G69:G132" ca="1" si="2">IFERROR(NOW()-F69,"-")</f>
        <v>45977.885522569442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45977.885522569442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45977.885522569442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45977.885522569442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45977.885522569442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45977.885522569442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45977.885522569442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45977.885522569442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45977.885522569442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45977.885522569442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45977.885522569442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45977.885522569442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45977.885522569442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45977.885522569442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45977.885522569442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45977.885522569442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45977.885522569442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45977.885522569442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45977.885522569442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45977.885522569442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45977.885522569442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45977.885522569442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45977.885522569442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45977.885522569442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45977.885522569442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45977.885522569442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45977.885522569442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45977.885522569442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45977.885522569442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45977.885522569442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45977.885522569442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45977.885522569442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45977.885522569442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45977.885522569442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45977.885522569442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45977.885522569442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45977.885522569442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45977.885522569442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45977.885522569442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45977.885522569442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45977.885522569442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45977.885522569442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45977.885522569442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45977.885522569442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45977.885522569442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45977.885522569442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45977.885522569442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45977.885522569442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45977.885522569442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45977.885522569442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45977.885522569442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45977.885522569442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45977.885522569442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45977.885522569442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45977.885522569442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45977.885522569442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45977.885522569442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45977.885522569442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45977.885522569442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45977.885522569442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45977.885522569442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45977.885522569442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45977.885522569442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ca="1" si="2"/>
        <v>45977.885522569442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ref="G133:G196" ca="1" si="3">IFERROR(NOW()-F133,"-")</f>
        <v>45977.885522569442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ca="1" si="3"/>
        <v>45977.885522569442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ca="1" si="3"/>
        <v>45977.885522569442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45977.885522569442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45977.885522569442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45977.885522569442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45977.885522569442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45977.885522569442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45977.885522569442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45977.885522569442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45977.885522569442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45977.885522569442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45977.885522569442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45977.885522569442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45977.885522569442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45977.885522569442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45977.885522569442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45977.885522569442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45977.885522569442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45977.885522569442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45977.885522569442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45977.885522569442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45977.885522569442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45977.885522569442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45977.885522569442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45977.885522569442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45977.885522569442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45977.885522569442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45977.885522569442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45977.885522569442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45977.885522569442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45977.885522569442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45977.885522569442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45977.885522569442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45977.885522569442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45977.885522569442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45977.885522569442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45977.885522569442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45977.885522569442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45977.885522569442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45977.885522569442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45977.885522569442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45977.885522569442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45977.885522569442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45977.885522569442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45977.885522569442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45977.885522569442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45977.885522569442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45977.885522569442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45977.885522569442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45977.885522569442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45977.885522569442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45977.885522569442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45977.885522569442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45977.885522569442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45977.885522569442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45977.885522569442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45977.885522569442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45977.885522569442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45977.885522569442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45977.885522569442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45977.885522569442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45977.885522569442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ca="1" si="3"/>
        <v>45977.885522569442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ref="G197:G221" ca="1" si="4">IFERROR(NOW()-F197,"-")</f>
        <v>45977.885522569442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ca="1" si="4"/>
        <v>45977.885522569442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ca="1" si="4"/>
        <v>45977.885522569442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45977.885522569442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45977.885522569442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45977.885522569442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45977.885522569442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45977.885522569442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45977.885522569442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45977.885522569442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45977.885522569442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45977.885522569442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45977.885522569442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45977.885522569442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45977.885522569442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45977.885522569442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45977.885522569442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45977.885522569442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45977.885522569442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45977.885522569442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45977.885522569442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45977.885522569442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45977.885522569442</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45977.885522569442</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t="shared" ca="1" si="4"/>
        <v>45977.885522569442</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45977.885522569442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45977.885522569442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45977.885522569442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45977.885522569442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45977.885522569442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45977.885522569442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45977.885522569442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45977.885522569442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45977.885522569442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45977.885522569442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45977.885522569442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45977.885522569442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45977.885522569442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45977.885522569442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45977.885522569442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45977.885522569442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45977.885522569442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45977.885522569442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45977.885522569442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45977.885522569442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45977.885522569442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45977.885522569442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45977.885522569442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45977.885522569442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45977.885522569442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45977.885522569442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45977.885522569442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45977.885522569442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45977.885522569442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45977.885522569442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45977.885522569442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45977.885522569442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45977.885522569442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45977.885522569442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45977.885522569442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45977.885522569442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45977.885522569442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45977.885522569442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45977.885522569442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45977.885522569442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45977.885522569442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45977.885522569442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45977.885522569442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45977.885522569442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45977.885522569442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45977.885522569442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45977.885522569442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45977.885522569442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45977.885522569442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45977.885522569442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45977.885522569442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45977.885522569442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45977.885522569442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45977.885522569442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45977.885522569442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45977.885522569442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45977.885522569442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45977.885522569442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45977.885522569442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45977.885522569442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45977.885522569442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45977.885522569442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45977.885522569442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45977.885522569442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45977.885522569442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45977.885522569442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45977.885522569442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45977.885522569442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45977.885522569442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45977.885522569442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45977.885522569442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45977.885522569442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45977.885522569442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45977.885522569442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45977.885522569442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45977.885522569442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45977.885522569442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45977.885522569442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45977.885522569442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45977.885522569442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45977.885522569442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45977.885522569442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45977.885522569442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45977.885522569442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45977.885522569442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45977.885522569442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45977.885522569442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45977.885522569442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45977.885522569442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45977.885522569442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45977.885522569442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45977.885522569442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45977.885522569442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45977.885522569442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45977.885522569442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45977.885522569442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45977.885522569442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45977.885522569442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45977.885522569442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45977.885522569442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45977.885522569442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45977.885522569442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45977.885522569442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45977.885522569442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45977.885522569442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45977.885522569442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45977.885522569442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45977.885522569442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45977.885522569442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45977.885522569442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45977.885522569442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45977.885522569442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45977.885522569442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45977.885522569442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45977.885522569442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45977.885522569442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45977.885522569442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45977.885522569442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45977.885522569442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45977.885522569442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45977.885522569442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45977.885522569442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45977.885522569442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45977.885522569442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45977.885522569442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45977.885522569442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45977.885522569442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45977.885522569442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45977.885522569442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45977.885522569442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45977.885522569442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45977.885522569442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45977.885522569442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45977.885522569442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45977.885522569442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45977.885522569442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45977.885522569442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45977.885522569442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45977.885522569442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45977.885522569442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45977.885522569442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45977.885522569442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45977.885522569442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45977.885522569442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45977.885522569442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45977.885522569442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45977.885522569442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45977.885522569442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45977.885522569442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45977.885522569442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45977.885522569442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45977.885522569442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45977.885522569442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45977.885522569442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45977.885522569442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45977.885522569442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45977.885522569442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45977.885522569442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45977.885522569442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45977.885522569442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45977.885522569442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45977.885522569442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45977.885522569442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45977.885522569442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45977.885522569442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45977.885522569442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45977.885522569442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45977.885522569442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45977.885522569442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45977.885522569442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45977.885522569442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45977.885522569442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45977.885522569442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45977.885522569442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45977.885522569442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45977.885522569442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45977.885522569442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45977.885522569442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45977.885522569442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45977.885522569442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45977.885522569442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45977.885522569442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45977.885522569442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45977.885522569442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45977.885522569442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45977.885522569442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45977.885522569442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45977.885522569442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45977.885522569442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45977.885522569442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45977.885522569442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45977.885522569442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45977.885522569442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45977.885522569442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45977.885522569442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45977.885522569442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45977.885522569442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45977.885522569442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45977.885522569442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45977.885522569442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45977.885522569442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45977.885522569442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45977.885522569442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45977.885522569442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45977.885522569442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45977.885522569442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45977.885522569442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45977.885522569442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45977.885522569442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45977.885522569442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45977.885522569442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45977.885522569442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45977.885522569442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45977.885522569442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45977.885522569442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45977.885522569442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45977.885522569442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45977.885522569442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45977.885522569442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45977.885522569442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45977.885522569442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45977.885522569442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45977.885522569442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45977.885522569442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45977.885522569442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45977.885522569442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45977.885522569442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45977.885522569442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45977.885522569442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45977.885522569442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45977.885522569442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45977.885522569442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45977.885522569442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45977.885522569442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45977.885522569442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45977.885522569442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45977.885522569442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45977.885522569442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45977.885522569442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45977.885522569442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45977.885522569442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45977.885522569442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45977.885522569442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45977.885522569442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45977.885522569442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45977.885522569442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45977.885522569442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45977.885522569442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45977.885522569442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45977.885522569442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45977.885522569442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45977.885522569442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45977.885522569442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45977.885522569442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45977.885522569442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45977.885522569442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45977.885522569442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45977.885522569442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45977.885522569442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45977.885522569442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45977.885522569442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45977.885522569442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45977.885522569442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45977.885522569442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45977.885522569442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45977.885522569442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45977.885522569442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45977.885522569442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45977.885522569442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45977.885522569442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45977.885522569442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45977.885522569442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45977.885522569442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45977.885522569442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45977.885522569442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45977.885522569442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45977.885522569442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45977.885522569442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45977.885522569442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45977.885522569442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45977.885522569442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45977.885522569442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45977.885522569442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45977.885522569442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45977.885522569442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45977.885522569442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45977.885522569442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45977.885522569442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45977.885522569442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45977.885522569442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45977.885522569442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45977.885522569442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45977.885522569442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45977.885522569442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45977.885522569442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45977.885522569442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45977.885522569442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45977.885522569442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45977.885522569442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45977.885522569442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45977.885522569442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45977.885522569442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45977.885522569442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45977.885522569442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45977.885522569442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45977.885522569442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45977.885522569442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45977.885522569442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45977.885522569442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45977.885522569442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45977.885522569442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45977.885522569442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45977.885522569442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45977.885522569442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45977.885522569442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45977.885522569442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45977.885522569442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45977.885522569442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45977.885522569442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45977.885522569442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45977.885522569442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45977.885522569442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45977.885522569442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45977.885522569442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45977.885522569442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45977.885522569442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45977.885522569442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45977.885522569442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45977.885522569442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45977.885522569442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45977.885522569442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45977.885522569442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45977.885522569442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45977.885522569442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45977.885522569442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45977.885522569442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45977.885522569442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45977.885522569442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45977.885522569442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45977.885522569442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45977.885522569442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45977.885522569442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45977.885522569442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45977.885522569442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45977.885522569442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45977.885522569442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45977.885522569442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45977.885522569442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45977.885522569442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45977.885522569442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45977.885522569442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45977.885522569442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45977.885522569442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45977.885522569442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45977.885522569442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45977.885522569442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45977.885522569442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45977.885522569442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45977.885522569442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45977.885522569442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45977.885522569442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45977.885522569442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45977.885522569442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45977.885522569442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45977.885522569442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45977.885522569442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45977.885522569442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45977.885522569442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45977.885522569442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45977.885522569442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45977.885522569442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45977.885522569442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45977.885522569442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45977.885522569442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45977.885522569442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45977.885522569442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45977.885522569442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45977.885522569442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45977.885522569442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45977.885522569442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45977.885522569442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45977.885522569442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45977.885522569442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45977.885522569442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45977.885522569442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45977.885522569442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45977.885522569442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45977.885522569442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45977.885522569442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45977.885522569442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45977.885522569442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45977.885522569442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45977.885522569442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45977.885522569442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45977.885522569442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45977.885522569442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45977.885522569442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45977.885522569442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45977.885522569442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45977.885522569442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45977.885522569442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45977.885522569442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45977.885522569442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45977.885522569442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45977.885522569442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45977.885522569442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45977.885522569442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45977.885522569442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45977.885522569442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45977.885522569442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45977.885522569442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45977.885522569442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45977.885522569442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45977.885522569442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45977.885522569442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45977.885522569442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45977.885522569442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45977.885522569442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45977.885522569442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45977.885522569442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45977.885522569442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45977.885522569442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45977.885522569442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45977.885522569442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45977.885522569442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45977.885522569442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45977.885522569442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45977.885522569442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45977.885522569442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45977.885522569442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45977.885522569442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45977.885522569442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45977.885522569442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45977.885522569442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45977.885522569442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45977.885522569442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45977.885522569442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45977.885522569442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45977.885522569442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45977.885522569442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45977.885522569442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45977.885522569442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45977.885522569442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45977.885522569442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45977.885522569442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45977.885522569442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45977.885522569442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45977.885522569442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45977.885522569442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45977.885522569442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45977.885522569442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45977.885522569442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45977.885522569442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45977.885522569442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45977.885522569442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45977.885522569442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45977.885522569442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45977.885522569442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45977.885522569442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45977.885522569442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45977.885522569442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45977.885522569442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45977.885522569442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45977.885522569442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45977.885522569442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45977.885522569442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45977.885522569442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45977.885522569442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45977.885522569442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45977.885522569442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45977.885522569442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45977.885522569442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45977.885522569442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45977.885522569442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45977.885522569442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45977.885522569442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45977.885522569442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45977.885522569442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45977.885522569442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45977.885522569442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45977.885522569442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45977.885522569442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45977.885522569442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45977.885522569442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45977.885522569442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45977.885522569442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45977.885522569442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45977.885522569442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45977.885522569442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45977.885522569442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45977.885522569442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45977.885522569442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45977.885522569442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45977.885522569442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45977.885522569442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45977.885522569442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45977.885522569442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45977.885522569442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45977.885522569442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45977.885522569442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45977.885522569442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45977.885522569442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45977.885522569442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45977.885522569442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45977.885522569442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45977.885522569442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45977.885522569442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45977.885522569442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45977.885522569442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45977.885522569442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45977.885522569442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45977.885522569442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45977.885522569442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45977.885522569442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45977.885522569442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45977.885522569442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45977.885522569442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45977.885522569442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45977.885522569442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45977.885522569442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45977.885522569442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45977.885522569442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45977.885522569442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45977.885522569442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45977.885522569442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45977.885522569442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45977.885522569442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45977.885522569442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45977.885522569442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45977.885522569442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45977.885522569442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45977.885522569442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45977.885522569442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45977.885522569442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45977.885522569442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45977.885522569442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45977.885522569442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45977.885522569442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45977.885522569442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45977.885522569442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45977.885522569442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45977.885522569442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45977.885522569442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45977.885522569442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45977.885522569442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45977.885522569442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45977.885522569442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45977.885522569442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45977.885522569442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45977.885522569442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45977.885522569442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45977.885522569442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45977.885522569442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45977.885522569442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45977.885522569442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45977.885522569442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45977.885522569442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45977.885522569442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45977.885522569442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45977.885522569442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45977.885522569442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45977.885522569442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45977.885522569442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45977.885522569442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45977.885522569442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45977.885522569442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45977.885522569442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45977.885522569442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45977.885522569442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45977.885522569442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45977.885522569442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45977.885522569442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45977.885522569442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45977.885522569442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45977.885522569442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45977.885522569442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45977.885522569442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45977.885522569442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45977.885522569442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45977.885522569442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45977.885522569442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45977.885522569442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45977.885522569442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45977.885522569442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45977.885522569442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45977.885522569442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45977.885522569442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45977.885522569442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45977.885522569442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45977.885522569442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45977.885522569442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45977.885522569442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45977.885522569442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45977.885522569442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45977.885522569442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45977.885522569442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45977.885522569442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45977.885522569442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45977.885522569442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45977.885522569442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45977.885522569442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45977.885522569442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45977.885522569442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45977.885522569442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45977.885522569442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45977.885522569442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45977.885522569442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45977.885522569442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45977.885522569442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45977.885522569442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45977.885522569442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45977.885522569442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45977.885522569442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45977.885522569442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45977.885522569442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45977.885522569442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45977.885522569442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45977.885522569442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45977.885522569442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45977.885522569442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45977.885522569442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45977.885522569442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45977.885522569442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45977.885522569442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45977.885522569442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45977.885522569442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45977.885522569442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45977.885522569442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45977.885522569442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45977.885522569442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45977.885522569442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45977.885522569442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45977.885522569442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45977.885522569442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45977.885522569442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45977.885522569442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45977.885522569442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45977.885522569442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45977.885522569442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45977.885522569442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45977.885522569442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45977.885522569442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45977.885522569442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45977.885522569442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45977.885522569442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45977.885522569442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45977.885522569442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45977.885522569442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45977.885522569442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45977.885522569442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45977.885522569442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45977.885522569442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45977.885522569442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45977.885522569442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45977.885522569442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45977.885522569442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45977.885522569442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45977.885522569442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45977.885522569442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45977.885522569442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45977.885522569442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45977.885522569442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45977.885522569442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45977.885522569442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45977.885522569442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45977.885522569442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45977.885522569442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45977.885522569442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45977.885522569442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45977.885522569442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45977.885522569442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45977.885522569442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45977.885522569442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45977.885522569442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45977.885522569442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45977.885522569442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45977.885522569442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45977.885522569442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45977.885522569442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45977.885522569442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45977.885522569442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45977.885522569442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45977.885522569442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45977.885522569442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45977.885522569442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45977.885522569442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45977.885522569442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45977.885522569442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45977.885522569442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45977.885522569442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45977.885522569442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45977.885522569442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45977.885522569442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45977.885522569442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45977.885522569442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45977.885522569442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45977.885522569442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45977.885522569442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45977.885522569442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45977.885522569442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45977.885522569442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45977.885522569442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45977.885522569442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45977.885522569442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45977.885522569442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45977.885522569442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45977.885522569442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45977.885522569442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45977.885522569442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45977.885522569442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45977.885522569442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45977.885522569442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45977.885522569442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45977.885522569442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45977.885522569442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45977.885522569442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45977.885522569442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45977.885522569442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45977.885522569442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45977.885522569442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45977.885522569442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45977.885522569442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45977.885522569442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45977.885522569442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45977.885522569442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45977.885522569442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45977.885522569442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45977.885522569442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45977.885522569442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45977.885522569442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45977.885522569442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45977.885522569442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45977.885522569442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45977.885522569442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45977.885522569442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45977.885522569442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45977.885522569442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45977.885522569442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45977.885522569442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45977.885522569442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45977.885522569442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45977.885522569442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45977.885522569442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45977.885522569442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45977.885522569442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45977.885522569442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45977.885522569442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45977.885522569442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45977.885522569442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45977.885522569442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45977.885522569442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45977.885522569442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45977.885522569442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45977.885522569442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45977.885522569442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45977.885522569442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45977.885522569442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45977.885522569442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45977.885522569442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45977.885522569442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45977.885522569442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45977.885522569442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45977.885522569442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45977.885522569442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45977.885522569442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45977.885522569442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45977.885522569442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45977.885522569442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45977.885522569442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45977.885522569442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45977.885522569442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45977.885522569442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45977.885522569442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45977.885522569442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45977.885522569442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45977.885522569442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45977.885522569442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45977.885522569442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45977.885522569442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45977.885522569442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45977.885522569442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45977.885522569442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45977.885522569442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45977.885522569442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45977.885522569442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45977.885522569442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45977.885522569442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45977.885522569442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45977.885522569442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45977.885522569442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45977.885522569442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45977.885522569442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45977.885522569442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45977.885522569442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45977.885522569442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45977.885522569442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45977.885522569442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45977.885522569442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45977.885522569442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45977.885522569442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45977.885522569442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45977.885522569442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45977.885522569442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45977.885522569442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45977.885522569442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45977.885522569442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45977.885522569442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45977.885522569442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45977.885522569442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45977.885522569442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45977.885522569442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45977.885522569442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45977.885522569442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45977.885522569442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45977.885522569442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45977.885522569442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45977.885522569442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45977.885522569442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45977.885522569442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45977.885522569442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45977.885522569442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45977.885522569442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45977.885522569442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45977.885522569442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45977.885522569442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45977.885522569442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45977.885522569442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45977.885522569442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45977.885522569442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45977.885522569442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45977.885522569442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45977.885522569442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45977.885522569442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45977.885522569442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45977.885522569442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45977.885522569442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45977.885522569442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45977.885522569442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45977.885522569442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45977.885522569442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45977.885522569442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45977.885522569442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45977.885522569442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45977.885522569442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45977.885522569442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45977.885522569442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45977.885522569442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45977.885522569442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45977.885522569442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45977.885522569442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45977.885522569442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45977.885522569442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45977.885522569442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45977.885522569442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45977.885522569442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45977.885522569442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45977.885522569442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45977.885522569442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45977.885522569442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45977.885522569442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45977.885522569442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45977.885522569442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45977.885522569442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45977.885522569442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45977.885522569442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45977.885522569442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45977.885522569442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45977.885522569442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45977.885522569442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45977.885522569442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45977.885522569442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45977.885522569442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45977.885522569442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45977.885522569442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45977.885522569442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45977.885522569442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45977.885522569442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45977.885522569442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45977.885522569442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45977.885522569442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45977.885522569442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45977.885522569442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45977.885522569442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45977.885522569442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45977.885522569442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45977.885522569442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45977.885522569442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45977.885522569442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45977.885522569442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45977.885522569442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45977.885522569442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45977.885522569442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45977.885522569442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45977.885522569442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45977.885522569442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45977.885522569442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45977.885522569442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45977.885522569442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45977.885522569442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45977.885522569442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45977.885522569442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45977.885522569442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45977.885522569442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45977.885522569442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45977.885522569442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45977.885522569442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45977.885522569442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45977.885522569442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45977.885522569442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45977.885522569442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45977.885522569442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45977.885522569442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45977.885522569442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45977.885522569442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45977.885522569442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45977.885522569442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45977.885522569442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45977.885522569442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45977.885522569442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45977.885522569442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45977.885522569442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45977.885522569442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45977.885522569442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45977.885522569442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45977.885522569442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45977.885522569442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45977.885522569442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45977.885522569442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45977.885522569442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45977.885522569442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45977.885522569442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45977.885522569442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45977.885522569442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45977.885522569442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45977.885522569442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45977.885522569442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45977.885522569442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45977.885522569442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45977.885522569442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45977.885522569442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45977.885522569442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45977.885522569442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45977.885522569442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45977.885522569442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45977.885522569442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45977.885522569442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45977.885522569442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45977.885522569442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45977.885522569442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45977.885522569442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45977.885522569442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45977.885522569442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45977.885522569442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45977.885522569442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45977.885522569442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45977.885522569442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45977.885522569442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45977.885522569442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45977.885522569442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45977.885522569442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45977.885522569442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45977.885522569442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45977.885522569442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45977.885522569442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45977.885522569442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45977.885522569442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45977.885522569442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45977.885522569442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45977.885522569442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45977.885522569442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45977.885522569442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45977.885522569442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45977.885522569442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45977.885522569442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45977.885522569442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45977.885522569442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45977.885522569442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45977.885522569442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45977.885522569442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45977.885522569442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45977.885522569442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45977.885522569442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45977.885522569442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45977.885522569442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45977.885522569442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45977.885522569442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45977.885522569442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45977.885522569442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45977.885522569442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45977.885522569442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45977.885522569442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45977.885522569442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45977.885522569442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ca="1">IFERROR(NOW()-F2,"")</f>
        <v>274.40480497684621</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ca="1">IFERROR(NOW()-F3,"")</f>
        <v>45977.885522569442</v>
      </c>
      <c r="H3" s="96">
        <v>45977.858425925922</v>
      </c>
      <c r="I3" s="116" t="str">
        <f>IFERROR(VLOOKUP(D3,DB!A:F,6,0),"")</f>
        <v>SCECO</v>
      </c>
      <c r="J3" s="116" t="str">
        <f>IFERROR(VLOOKUP(D3,DB!A:G,7,0),"")</f>
        <v>Vandalized</v>
      </c>
      <c r="K3" s="98" t="s">
        <v>39111</v>
      </c>
      <c r="L3" s="92" t="str">
        <f>IFERROR(VLOOKUP(D3,DB!A:I,9,0),"")</f>
        <v>Latis</v>
      </c>
    </row>
    <row r="4" spans="1:16" ht="15" customHeight="1">
      <c r="A4" s="116" t="s">
        <v>39112</v>
      </c>
      <c r="B4" s="116" t="str">
        <f>IFERROR(VLOOKUP(D4,DB!A:K,11,0),"")</f>
        <v>R4</v>
      </c>
      <c r="C4" s="94">
        <v>4</v>
      </c>
      <c r="D4" s="92" t="s">
        <v>31855</v>
      </c>
      <c r="E4" s="95" t="s">
        <v>39021</v>
      </c>
      <c r="F4" s="96">
        <v>45977.871527777781</v>
      </c>
      <c r="G4" s="97">
        <f ca="1">IFERROR(NOW()-F4,"")</f>
        <v>1.3994791661389172E-2</v>
      </c>
      <c r="H4" s="96">
        <v>45977.859930555554</v>
      </c>
      <c r="I4" s="116" t="str">
        <f>IFERROR(VLOOKUP(D4,DB!A:F,6,0),"")</f>
        <v>SCECO</v>
      </c>
      <c r="J4" s="116" t="str">
        <f>IFERROR(VLOOKUP(D4,DB!A:G,7,0),"")</f>
        <v>Dead</v>
      </c>
      <c r="K4" s="98" t="s">
        <v>39113</v>
      </c>
      <c r="L4" s="92" t="str">
        <f>IFERROR(VLOOKUP(D4,DB!A:I,9,0),"")</f>
        <v>Latis</v>
      </c>
    </row>
    <row r="5" spans="1:16" ht="15" customHeight="1">
      <c r="A5" s="116"/>
      <c r="B5" s="116" t="str">
        <f>IFERROR(VLOOKUP(D5,DB!A:K,11,0),"")</f>
        <v/>
      </c>
      <c r="C5" s="94"/>
      <c r="D5" s="92"/>
      <c r="E5" s="95"/>
      <c r="F5" s="96"/>
      <c r="G5" s="97">
        <f ca="1">IFERROR(NOW()-F5,"")</f>
        <v>45977.885522569442</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45977.885522569442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45977.885522569442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45977.885522569442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45977.885522569442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45977.885522569442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45977.885522569442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45977.885522569442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45977.885522569442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45977.885522569442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45977.885522569442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45977.885522569442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45977.885522569442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45977.885522569442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45977.885522569442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45977.885522569442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45977.885522569442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45977.885522569442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45977.885522569442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45977.885522569442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45977.885522569442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45977.885522569442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45977.885522569442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45977.885522569442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45977.885522569442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45977.885522569442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45977.885522569442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45977.885522569442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45977.885522569442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45977.885522569442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45977.885522569442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45977.885522569442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45977.885522569442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45977.885522569442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45977.885522569442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45977.885522569442</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45977.885522569442</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45977.885522569442</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45977.885522569442</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45977.885522569442</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45977.885522569442</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45977.885522569442</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45977.885522569442</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45977.885522569442</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45977.885522569442</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45977.885522569442</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45977.885522569442</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45977.885522569442</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45977.885522569442</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45977.885522569442</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45977.885522569442</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45977.885522569442</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45977.885522569442</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45977.885522569442</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45977.885522569442</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45977.885522569442</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45977.885522569442</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45977.885522569442</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45977.885522569442</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45977.885522569442</v>
      </c>
      <c r="H64" s="96"/>
      <c r="I64" s="116" t="str">
        <f>IFERROR(VLOOKUP(D64,DB!A:F,6,0),"")</f>
        <v/>
      </c>
      <c r="J64" s="116"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39114</v>
      </c>
      <c r="B2" s="37" t="str">
        <f>IFERROR(VLOOKUP(D2,DB!A:K,11,0),"")</f>
        <v>R5</v>
      </c>
      <c r="C2" s="37">
        <v>3</v>
      </c>
      <c r="D2" s="107" t="s">
        <v>36011</v>
      </c>
      <c r="E2" s="37" t="s">
        <v>39021</v>
      </c>
      <c r="F2" s="38">
        <v>45891.832060185188</v>
      </c>
      <c r="G2" s="109">
        <f ca="1">IFERROR(NOW()-F2,"")</f>
        <v>86.05346238425409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09">
        <f t="shared" ref="G3" ca="1" si="0">IFERROR(NOW()-F3,"")</f>
        <v>51.696645254625764</v>
      </c>
      <c r="H3" s="38">
        <v>45926.158159722225</v>
      </c>
      <c r="I3" s="37" t="str">
        <f>IFERROR(VLOOKUP(D3,DB!A:F,6,0),"")</f>
        <v>SCECO</v>
      </c>
      <c r="J3" s="37" t="str">
        <f>IFERROR(VLOOKUP(D3,DB!A:G,7,0),"")</f>
        <v>Good</v>
      </c>
      <c r="K3" s="37" t="s">
        <v>39117</v>
      </c>
      <c r="L3" s="37" t="str">
        <f>IFERROR(VLOOKUP(D3,DB!A:I,9,0),"")</f>
        <v>Latis</v>
      </c>
      <c r="M3" s="106"/>
    </row>
    <row r="4" spans="1:13" ht="48" customHeight="1">
      <c r="A4" s="110" t="s">
        <v>39118</v>
      </c>
      <c r="B4" s="110" t="str">
        <f>IFERROR(VLOOKUP(D4,DB!A:K,11,0),"")</f>
        <v>R5</v>
      </c>
      <c r="C4" s="110">
        <v>1</v>
      </c>
      <c r="D4" s="110" t="s">
        <v>34758</v>
      </c>
      <c r="E4" s="110" t="s">
        <v>39100</v>
      </c>
      <c r="F4" s="111">
        <v>45948.661111111112</v>
      </c>
      <c r="G4" s="112">
        <f t="shared" ref="G4" ca="1" si="1">IFERROR(NOW()-F4,"")</f>
        <v>29.224411458329996</v>
      </c>
      <c r="H4" s="111">
        <v>45948.661111111112</v>
      </c>
      <c r="I4" s="110" t="str">
        <f>IFERROR(VLOOKUP(D4,DB!A:F,6,0),"")</f>
        <v>SCECO</v>
      </c>
      <c r="J4" s="110" t="str">
        <f>IFERROR(VLOOKUP(D4,DB!A:G,7,0),"")</f>
        <v>Dead</v>
      </c>
      <c r="K4" s="110" t="s">
        <v>39119</v>
      </c>
      <c r="L4" s="110" t="str">
        <f>IFERROR(VLOOKUP(D4,DB!A:I,9,0),"")</f>
        <v>Latis</v>
      </c>
    </row>
    <row r="5" spans="1:13" ht="30.75">
      <c r="A5" s="110" t="s">
        <v>39120</v>
      </c>
      <c r="B5" s="110" t="s">
        <v>5443</v>
      </c>
      <c r="C5" s="110">
        <v>1</v>
      </c>
      <c r="D5" s="110" t="s">
        <v>32330</v>
      </c>
      <c r="E5" s="110" t="s">
        <v>39021</v>
      </c>
      <c r="F5" s="111">
        <v>45968.848599537036</v>
      </c>
      <c r="G5" s="112">
        <f t="shared" ref="G5:G23" ca="1" si="2">IFERROR(NOW()-F5,"")</f>
        <v>9.0369230324067757</v>
      </c>
      <c r="H5" s="111">
        <v>45968.827465277776</v>
      </c>
      <c r="I5" s="110" t="s">
        <v>22</v>
      </c>
      <c r="J5" s="110" t="s">
        <v>65</v>
      </c>
      <c r="K5" s="110" t="s">
        <v>39121</v>
      </c>
      <c r="L5" s="110" t="s">
        <v>8145</v>
      </c>
    </row>
    <row r="6" spans="1:13">
      <c r="A6" s="110" t="s">
        <v>39122</v>
      </c>
      <c r="B6" s="110" t="str">
        <f>IFERROR(VLOOKUP(D6,DB!A:K,11,0),"")</f>
        <v>R5</v>
      </c>
      <c r="C6" s="110">
        <v>1</v>
      </c>
      <c r="D6" s="110" t="s">
        <v>33371</v>
      </c>
      <c r="E6" s="110" t="s">
        <v>39021</v>
      </c>
      <c r="F6" s="139">
        <v>45977.514803240738</v>
      </c>
      <c r="G6" s="112">
        <f t="shared" ca="1" si="2"/>
        <v>0.37071932870458113</v>
      </c>
      <c r="H6" s="139">
        <v>45977.468807870369</v>
      </c>
      <c r="I6" s="110" t="str">
        <f>IFERROR(VLOOKUP(D6,DB!A:F,6,0),"")</f>
        <v>SCECO</v>
      </c>
      <c r="J6" s="110" t="str">
        <f>IFERROR(VLOOKUP(D6,DB!A:G,7,0),"")</f>
        <v>Weak</v>
      </c>
      <c r="K6" s="110" t="s">
        <v>39123</v>
      </c>
      <c r="L6" s="110" t="str">
        <f>IFERROR(VLOOKUP(D6,DB!A:I,9,0),"")</f>
        <v>Latis</v>
      </c>
    </row>
    <row r="7" spans="1:13">
      <c r="A7" s="110"/>
      <c r="B7" s="110" t="str">
        <f>IFERROR(VLOOKUP(D7,DB!A:K,11,0),"")</f>
        <v/>
      </c>
      <c r="C7" s="110"/>
      <c r="D7" s="110"/>
      <c r="E7" s="110"/>
      <c r="F7" s="110"/>
      <c r="G7" s="112">
        <f t="shared" ca="1" si="2"/>
        <v>45977.885522569442</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45977.885522569442</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45977.885522569442</v>
      </c>
      <c r="H9" s="110"/>
      <c r="I9" s="110" t="str">
        <f>IFERROR(VLOOKUP(D9,DB!A:F,6,0),"")</f>
        <v/>
      </c>
      <c r="J9" s="110" t="str">
        <f>IFERROR(VLOOKUP(D9,DB!A:G,7,0),"")</f>
        <v/>
      </c>
      <c r="K9" s="110"/>
      <c r="L9" s="110" t="str">
        <f>IFERROR(VLOOKUP(D9,DB!A:I,9,0),"")</f>
        <v/>
      </c>
    </row>
    <row r="10" spans="1:13">
      <c r="A10" s="110"/>
      <c r="B10" s="110" t="str">
        <f>IFERROR(VLOOKUP(D10,DB!A:K,11,0),"")</f>
        <v>R4</v>
      </c>
      <c r="C10" s="110"/>
      <c r="D10" s="110" t="s">
        <v>5711</v>
      </c>
      <c r="E10" s="110"/>
      <c r="F10" s="110"/>
      <c r="G10" s="112">
        <f t="shared" ca="1" si="2"/>
        <v>45977.885522569442</v>
      </c>
      <c r="H10" s="110"/>
      <c r="I10" s="110" t="str">
        <f>IFERROR(VLOOKUP(D10,DB!A:F,6,0),"")</f>
        <v>SCECO</v>
      </c>
      <c r="J10" s="110" t="str">
        <f>IFERROR(VLOOKUP(D10,DB!A:G,7,0),"")</f>
        <v>Good</v>
      </c>
      <c r="K10" s="110"/>
      <c r="L10" s="110" t="str">
        <f>IFERROR(VLOOKUP(D10,DB!A:I,9,0),"")</f>
        <v>Zain</v>
      </c>
    </row>
    <row r="11" spans="1:13">
      <c r="A11" s="110"/>
      <c r="B11" s="110" t="str">
        <f>IFERROR(VLOOKUP(D11,DB!A:K,11,0),"")</f>
        <v/>
      </c>
      <c r="C11" s="110"/>
      <c r="D11" s="110"/>
      <c r="E11" s="110"/>
      <c r="F11" s="110"/>
      <c r="G11" s="112">
        <f t="shared" ca="1" si="2"/>
        <v>45977.885522569442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45977.885522569442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45977.885522569442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45977.885522569442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45977.885522569442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45977.885522569442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45977.885522569442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45977.885522569442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45977.885522569442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45977.885522569442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45977.885522569442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45977.885522569442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45977.885522569442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45977.885522569442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45977.885522569442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45977.885522569442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45977.885522569442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45977.885522569442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45977.885522569442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45977.885522569442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45977.885522569442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45977.885522569442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45977.885522569442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45977.885522569442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45977.885522569442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45977.885522569442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45977.885522569442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45977.885522569442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45977.885522569442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45977.885522569442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45977.885522569442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45977.885522569442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45977.885522569442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45977.885522569442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45977.885522569442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45977.885522569442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45977.885522569442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45977.885522569442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45977.885522569442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45977.885522569442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45977.885522569442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45977.885522569442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45977.885522569442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45977.885522569442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45977.885522569442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45977.885522569442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45977.885522569442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45977.885522569442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45977.885522569442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45977.885522569442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45977.885522569442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45977.885522569442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45977.885522569442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45977.885522569442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45977.885522569442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45977.885522569442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45977.885522569442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45977.885522569442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45977.885522569442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45977.885522569442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45977.885522569442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45977.885522569442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45977.885522569442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45977.885522569442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45977.885522569442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45977.885522569442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45977.885522569442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45977.885522569442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45977.885522569442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45977.885522569442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45977.885522569442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45977.885522569442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45977.885522569442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45977.885522569442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45977.885522569442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45977.885522569442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45977.885522569442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45977.885522569442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45977.885522569442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45977.885522569442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45977.885522569442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45977.885522569442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45977.885522569442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45977.885522569442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45977.885522569442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45977.885522569442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45977.885522569442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45977.885522569442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45977.885522569442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45977.885522569442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45977.885522569442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45977.885522569442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45977.885522569442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45977.885522569442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45977.885522569442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45977.885522569442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45977.885522569442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45977.885522569442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45977.885522569442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45977.885522569442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45977.885522569442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45977.885522569442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45977.885522569442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45977.885522569442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45977.885522569442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45977.885522569442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45977.885522569442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45977.885522569442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45977.885522569442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45977.885522569442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45977.885522569442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45977.885522569442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45977.885522569442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45977.885522569442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45977.885522569442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45977.885522569442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45977.885522569442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45977.885522569442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45977.885522569442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45977.885522569442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45977.885522569442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45977.885522569442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45977.885522569442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45977.885522569442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45977.885522569442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45977.885522569442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45977.885522569442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45977.885522569442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45977.885522569442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45977.885522569442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45977.885522569442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45977.885522569442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45977.885522569442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45977.885522569442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45977.885522569442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45977.885522569442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45977.885522569442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45977.885522569442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45977.885522569442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45977.885522569442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45977.885522569442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45977.885522569442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45977.885522569442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45977.885522569442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45977.885522569442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45977.885522569442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45977.885522569442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45977.885522569442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45977.885522569442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45977.885522569442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45977.885522569442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45977.885522569442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45977.885522569442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45977.885522569442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45977.885522569442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45977.885522569442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45977.885522569442</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45977.885522569442</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45977.885522569442</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45977.885522569442</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39124</v>
      </c>
      <c r="B2" s="122" t="str">
        <f>IFERROR(VLOOKUP(D2,DB!A:K,11,0),"")</f>
        <v>R6</v>
      </c>
      <c r="C2" s="123">
        <v>2</v>
      </c>
      <c r="D2" s="122" t="s">
        <v>34326</v>
      </c>
      <c r="E2" s="110" t="s">
        <v>39021</v>
      </c>
      <c r="F2" s="124">
        <v>45977.787777777776</v>
      </c>
      <c r="G2" s="105">
        <f t="shared" ref="G2" ca="1" si="0">IFERROR(NOW()-F2,"-")</f>
        <v>9.7744791666627862E-2</v>
      </c>
      <c r="H2" s="124">
        <v>45977.787777777776</v>
      </c>
      <c r="I2" s="122" t="str">
        <f>IFERROR(VLOOKUP(D2,DB!A:F,6,0),"")</f>
        <v>SCECO</v>
      </c>
      <c r="J2" s="122" t="str">
        <f>IFERROR(VLOOKUP(D2,DB!A:G,7,0),"")</f>
        <v>Dead</v>
      </c>
      <c r="K2" s="125" t="s">
        <v>39125</v>
      </c>
      <c r="L2" s="126" t="str">
        <f>IFERROR(VLOOKUP(D2,DB!A:I,9,0),"")</f>
        <v>Latis</v>
      </c>
    </row>
    <row r="3" spans="1:16382" ht="31.5" customHeight="1">
      <c r="A3" s="121"/>
      <c r="B3" s="122" t="str">
        <f>IFERROR(VLOOKUP(D3,DB!A:K,11,0),"")</f>
        <v/>
      </c>
      <c r="C3" s="123"/>
      <c r="D3" s="122"/>
      <c r="E3" s="110"/>
      <c r="F3" s="124"/>
      <c r="G3" s="105">
        <f t="shared" ref="G3:G66" ca="1" si="1">IFERROR(NOW()-F3,"-")</f>
        <v>45977.885522569442</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0"/>
      <c r="E4" s="110"/>
      <c r="F4" s="124"/>
      <c r="G4" s="105">
        <f t="shared" ca="1" si="1"/>
        <v>45977.885522569442</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45977.885522569442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45977.885522569442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45977.885522569442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45977.885522569442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45977.885522569442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45977.885522569442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45977.885522569442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45977.885522569442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45977.885522569442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45977.885522569442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45977.885522569442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45977.885522569442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45977.885522569442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45977.885522569442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45977.885522569442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45977.885522569442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45977.885522569442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45977.885522569442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45977.885522569442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45977.885522569442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45977.885522569442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45977.885522569442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45977.885522569442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45977.885522569442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45977.885522569442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45977.885522569442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45977.885522569442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45977.885522569442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45977.885522569442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45977.885522569442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45977.885522569442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45977.885522569442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45977.885522569442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45977.885522569442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45977.885522569442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45977.885522569442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45977.885522569442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45977.885522569442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45977.885522569442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45977.885522569442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45977.885522569442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45977.885522569442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45977.885522569442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45977.885522569442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45977.885522569442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45977.885522569442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45977.885522569442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45977.885522569442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45977.885522569442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45977.885522569442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45977.885522569442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45977.885522569442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45977.885522569442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45977.885522569442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45977.885522569442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45977.885522569442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45977.885522569442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45977.885522569442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45977.885522569442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45977.885522569442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45977.885522569442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45977.885522569442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45977.885522569442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45977.885522569442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45977.885522569442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45977.885522569442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45977.885522569442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45977.885522569442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45977.885522569442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45977.885522569442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45977.885522569442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45977.885522569442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45977.885522569442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45977.885522569442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45977.885522569442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45977.885522569442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45977.885522569442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45977.885522569442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45977.885522569442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45977.885522569442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45977.885522569442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45977.885522569442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45977.885522569442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45977.885522569442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45977.885522569442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45977.885522569442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45977.885522569442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45977.885522569442</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45977.885522569442</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45977.885522569442</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45977.885522569442</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45977.885522569442</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45977.885522569442</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45977.885522569442</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45977.885522569442</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45977.885522569442</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2025-11-16T18:15:10Z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