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362" documentId="120_S{2AC9BD13-BADA-5192-A53E-5A8FF88502F6}" xr6:coauthVersionLast="47" xr6:coauthVersionMax="47" xr10:uidLastSave="{38066BEF-D168-4F6B-9145-93825C0A4FB8}"/>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B3" i="9"/>
  <c r="I3" i="9"/>
  <c r="J3" i="9"/>
  <c r="L3" i="9"/>
  <c r="B4" i="9"/>
  <c r="I4" i="9"/>
  <c r="J4" i="9"/>
  <c r="L4" i="9"/>
  <c r="B5" i="9"/>
  <c r="I5" i="9"/>
  <c r="L5" i="9"/>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J2"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I2"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B2"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<sst xmlns="http://schemas.openxmlformats.org/spreadsheetml/2006/main" count="181597" uniqueCount="39214">
  <si>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</si>
  <si>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</si>
  <si>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</si>
  <si>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</si>
  <si>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</si>
  <si>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</si>
  <si>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</si>
  <si>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</si>
  <si>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</si>
  <si>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</si>
  <si>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</si>
  <si>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</si>
  <si>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</si>
  <si>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</si>
  <si>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</si>
  <si>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</si>
  <si>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</si>
  <si>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</si>
  <si>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</si>
  <si>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</si>
  <si>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</si>
  <si>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</si>
  <si>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</si>
  <si>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</si>
  <si>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</si>
  <si>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</si>
  <si>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</si>
  <si>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</si>
  <si>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</si>
  <si>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</si>
  <si>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</si>
  <si>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</si>
  <si>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</si>
  <si>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</si>
  <si>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</si>
  <si>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</si>
  <si>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</si>
  <si>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</si>
  <si>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</si>
  <si>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</si>
  <si>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</si>
  <si>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</si>
  <si>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</si>
  <si>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</si>
  <si>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</si>
  <si>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</si>
  <si>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</si>
  <si>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</si>
  <si>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</si>
  <si>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</si>
  <si>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</si>
  <si>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</si>
  <si>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</si>
  <si>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</si>
  <si>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</si>
  <si>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</si>
  <si>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</si>
  <si>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</si>
  <si>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</si>
  <si>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</si>
  <si>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</si>
  <si>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</si>
  <si>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</si>
  <si>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</si>
  <si>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</si>
  <si>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</si>
  <si>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</si>
  <si>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</si>
  <si>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</si>
  <si>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</si>
  <si>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</si>
  <si>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</si>
  <si>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</si>
  <si>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</si>
  <si>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</si>
  <si>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</si>
  <si>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</si>
  <si>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</si>
  <si>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</si>
  <si>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</si>
  <si>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</si>
  <si>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</si>
  <si>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</si>
  <si>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</si>
  <si>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</si>
  <si>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</si>
  <si>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</si>
  <si>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</si>
  <si>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</si>
  <si>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</si>
  <si>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</si>
  <si>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</si>
  <si>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</si>
  <si>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</si>
  <si>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</si>
  <si>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</si>
  <si>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</si>
  <si>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</si>
  <si>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</si>
  <si>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</si>
  <si>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</si>
  <si>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</si>
  <si>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</si>
  <si>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</si>
  <si>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</si>
  <si>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</si>
  <si>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</si>
  <si>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</si>
  <si>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</si>
  <si>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</si>
  <si>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</si>
  <si>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</si>
  <si>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</si>
  <si>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</si>
  <si>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</si>
  <si>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</si>
  <si>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</si>
  <si>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</si>
  <si>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</si>
  <si>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</si>
  <si>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</si>
  <si>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</si>
  <si>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</si>
  <si>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</si>
  <si>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</si>
  <si>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</si>
  <si>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</si>
  <si>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</si>
  <si>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</si>
  <si>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</si>
  <si>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</si>
  <si>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</si>
  <si>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</si>
  <si>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</si>
  <si>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</si>
  <si>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</si>
  <si>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</si>
  <si>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</si>
  <si>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</si>
  <si>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</si>
  <si>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</si>
  <si>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</si>
  <si>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</si>
  <si>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</si>
  <si>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</si>
  <si>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</si>
  <si>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</si>
  <si>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</si>
  <si>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</si>
  <si>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</si>
  <si>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</si>
  <si>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</si>
  <si>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</si>
  <si>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</si>
  <si>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</si>
  <si>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</si>
  <si>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</si>
  <si>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</si>
  <si>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</si>
  <si>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</si>
  <si>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</si>
  <si>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</si>
  <si>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</si>
  <si>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</si>
  <si>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</si>
  <si>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</si>
  <si>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</si>
  <si>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</si>
  <si>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</si>
  <si>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</si>
  <si>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</si>
  <si>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</si>
  <si>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</si>
  <si>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</si>
  <si>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</si>
  <si>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</si>
  <si>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</si>
  <si>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</si>
  <si>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</si>
  <si>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</si>
  <si>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</si>
  <si>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</si>
  <si>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</si>
  <si>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</si>
  <si>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</si>
  <si>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</si>
  <si>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</si>
  <si>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</si>
  <si>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</si>
  <si>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</si>
  <si>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</si>
  <si>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</si>
  <si>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</si>
  <si>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</si>
  <si>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</si>
  <si>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</si>
  <si>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</si>
  <si>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</si>
  <si>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</si>
  <si>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</si>
  <si>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</si>
  <si>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</si>
  <si>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</si>
  <si>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</si>
  <si>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</si>
  <si>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</si>
  <si>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</si>
  <si>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</si>
  <si>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</si>
  <si>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</si>
  <si>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</si>
  <si>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</si>
  <si>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</si>
  <si>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</si>
  <si>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</si>
  <si>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</si>
  <si>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</si>
  <si>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</si>
  <si>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</si>
  <si>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</si>
  <si>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</si>
  <si>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</si>
  <si>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</si>
  <si>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</si>
  <si>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</si>
  <si>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</si>
  <si>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</si>
  <si>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</si>
  <si>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</si>
  <si>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</si>
  <si>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</si>
  <si>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</si>
  <si>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</si>
  <si>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</si>
  <si>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</si>
  <si>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</si>
  <si>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</si>
  <si>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</si>
  <si>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</si>
  <si>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</si>
  <si>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</si>
  <si>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</si>
  <si>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</si>
  <si>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</si>
  <si>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</si>
  <si>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</si>
  <si>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</si>
  <si>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</si>
  <si>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</si>
  <si>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</si>
  <si>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</si>
  <si>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</si>
  <si>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</si>
  <si>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</si>
  <si>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</si>
  <si>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</si>
  <si>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</si>
  <si>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</si>
  <si>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</si>
  <si>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</si>
  <si>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</si>
  <si>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</si>
  <si>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</si>
  <si>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</si>
  <si>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</si>
  <si>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</si>
  <si>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</si>
  <si>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</si>
  <si>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</si>
  <si>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</si>
  <si>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</si>
  <si>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</si>
  <si>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</si>
  <si>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</si>
  <si>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</si>
  <si>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</si>
  <si>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</si>
  <si>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</si>
  <si>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</si>
  <si>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</si>
  <si>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</si>
  <si>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</si>
  <si>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</si>
  <si>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</si>
  <si>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</si>
  <si>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</si>
  <si>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</si>
  <si>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</si>
  <si>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</si>
  <si>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</si>
  <si>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</si>
  <si>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</si>
  <si>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</si>
  <si>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</si>
  <si>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</si>
  <si>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</si>
  <si>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</si>
  <si>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</si>
  <si>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</si>
  <si>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</si>
  <si>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</si>
  <si>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</si>
  <si>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</si>
  <si>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</si>
  <si>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</si>
  <si>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</si>
  <si>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</si>
  <si>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</si>
  <si>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</si>
  <si>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</si>
  <si>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</si>
  <si>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</si>
  <si>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</si>
  <si>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</si>
  <si>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</si>
  <si>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</si>
  <si>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</si>
  <si>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</si>
  <si>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</si>
  <si>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</si>
  <si>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</si>
  <si>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</si>
  <si>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</si>
  <si>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</si>
  <si>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</si>
  <si>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</si>
  <si>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</si>
  <si>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</si>
  <si>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</si>
  <si>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</si>
  <si>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</si>
  <si>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</si>
  <si>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</si>
  <si>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</si>
  <si>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</si>
  <si>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</si>
  <si>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</si>
  <si>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</si>
  <si>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</si>
  <si>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</si>
  <si>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</si>
  <si>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</si>
  <si>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</si>
  <si>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</si>
  <si>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</si>
  <si>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</si>
  <si>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</si>
  <si>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</si>
  <si>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</si>
  <si>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</si>
  <si>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</si>
  <si>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</si>
  <si>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</si>
  <si>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</si>
  <si>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</si>
  <si>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</si>
  <si>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</si>
  <si>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</si>
  <si>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</si>
  <si>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</si>
  <si>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</si>
  <si>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</si>
  <si>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</si>
  <si>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</si>
  <si>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</si>
  <si>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</si>
  <si>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</si>
  <si>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</si>
  <si>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</si>
  <si>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</si>
  <si>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</si>
  <si>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</si>
  <si>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</si>
  <si>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</si>
  <si>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</si>
  <si>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</si>
  <si>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</si>
  <si>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</si>
  <si>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</si>
  <si>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</si>
  <si>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</si>
  <si>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</si>
  <si>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</si>
  <si>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</si>
  <si>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</si>
  <si>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</si>
  <si>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</si>
  <si>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</si>
  <si>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</si>
  <si>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</si>
  <si>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</si>
  <si>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</si>
  <si>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</si>
  <si>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</si>
  <si>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</si>
  <si>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</si>
  <si>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</si>
  <si>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</si>
  <si>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</si>
  <si>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</si>
  <si>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</si>
  <si>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</si>
  <si>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</si>
  <si>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</si>
  <si>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</si>
  <si>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</si>
  <si>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</si>
  <si>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</si>
  <si>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</si>
  <si>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</si>
  <si>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</si>
  <si>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</si>
  <si>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</si>
  <si>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</si>
  <si>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</si>
  <si>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</si>
  <si>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</si>
  <si>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</si>
  <si>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</si>
  <si>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</si>
  <si>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</si>
  <si>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</si>
  <si>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</si>
  <si>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</si>
  <si>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</si>
  <si>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</si>
  <si>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</si>
  <si>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</si>
  <si>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</si>
  <si>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</si>
  <si>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</si>
  <si>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</si>
  <si>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</si>
  <si>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</si>
  <si>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</si>
  <si>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</si>
  <si>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</si>
  <si>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</si>
  <si>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</si>
  <si>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</si>
  <si>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</si>
  <si>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</si>
  <si>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</si>
  <si>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</si>
  <si>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</si>
  <si>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</si>
  <si>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</si>
  <si>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</si>
  <si>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</si>
  <si>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</si>
  <si>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</si>
  <si>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</si>
  <si>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</si>
  <si>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</si>
  <si>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</si>
  <si>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</si>
  <si>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</si>
  <si>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</si>
  <si>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</si>
  <si>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</si>
  <si>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</si>
  <si>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</si>
  <si>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</si>
  <si>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</si>
  <si>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</si>
  <si>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</si>
  <si>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</si>
  <si>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</si>
  <si>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</si>
  <si>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</si>
  <si>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</si>
  <si>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</si>
  <si>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</si>
  <si>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</si>
  <si>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</si>
  <si>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</si>
  <si>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</si>
  <si>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</si>
  <si>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</si>
  <si>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</si>
  <si>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</si>
  <si>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</si>
  <si>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</si>
  <si>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</si>
  <si>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</si>
  <si>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</si>
  <si>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</si>
  <si>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</si>
  <si>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</si>
  <si>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</si>
  <si>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</si>
  <si>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</si>
  <si>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</si>
  <si>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</si>
  <si>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</si>
  <si>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</si>
  <si>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</si>
  <si>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</si>
  <si>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</si>
  <si>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</si>
  <si>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</si>
  <si>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</si>
  <si>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</si>
  <si>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</si>
  <si>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</si>
  <si>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</si>
  <si>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</si>
  <si>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</si>
  <si>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</si>
  <si>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</si>
  <si>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</si>
  <si>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</si>
  <si>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</si>
  <si>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</si>
  <si>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</si>
  <si>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</si>
  <si>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</si>
  <si>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</si>
  <si>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</si>
  <si>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</si>
  <si>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</si>
  <si>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</si>
  <si>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</si>
  <si>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</si>
  <si>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</si>
  <si>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</si>
  <si>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</si>
  <si>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</si>
  <si>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</si>
  <si>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</si>
  <si>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</si>
  <si>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</si>
  <si>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</si>
  <si>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</si>
  <si>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</si>
  <si>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</si>
  <si>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</si>
  <si>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</si>
  <si>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</si>
  <si>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</si>
  <si>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</si>
  <si>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</si>
  <si>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</si>
  <si>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</si>
  <si>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</si>
  <si>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</si>
  <si>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</si>
  <si>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</si>
  <si>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</si>
  <si>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</si>
  <si>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</si>
  <si>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</si>
  <si>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</si>
  <si>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</si>
  <si>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</si>
  <si>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</si>
  <si>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</si>
  <si>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</si>
  <si>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</si>
  <si>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</si>
  <si>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</si>
  <si>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</si>
  <si>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</si>
  <si>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</si>
  <si>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</si>
  <si>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</si>
  <si>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</si>
  <si>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</si>
  <si>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</si>
  <si>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</si>
  <si>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</si>
  <si>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</si>
  <si>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</si>
  <si>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</si>
  <si>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</si>
  <si>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</si>
  <si>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</si>
  <si>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</si>
  <si>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</si>
  <si>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</si>
  <si>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</si>
  <si>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</si>
  <si>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</si>
  <si>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</si>
  <si>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</si>
  <si>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</si>
  <si>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</si>
  <si>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</si>
  <si>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</si>
  <si>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</si>
  <si>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</si>
  <si>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</si>
  <si>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</si>
  <si>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</si>
  <si>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</si>
  <si>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</si>
  <si>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</si>
  <si>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</si>
  <si>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</si>
  <si>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</si>
  <si>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</si>
  <si>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</si>
  <si>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</si>
  <si>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</si>
  <si>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</si>
  <si>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</si>
  <si>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</si>
  <si>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</si>
  <si>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</si>
  <si>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</si>
  <si>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</si>
  <si>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</si>
  <si>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</si>
  <si>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</si>
  <si>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</si>
  <si>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</si>
  <si>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</si>
  <si>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</si>
  <si>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</si>
  <si>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</si>
  <si>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</si>
  <si>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</si>
  <si>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</si>
  <si>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</si>
  <si>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</si>
  <si>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</si>
  <si>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</si>
  <si>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</si>
  <si>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</si>
  <si>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</si>
  <si>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</si>
  <si>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</si>
  <si>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</si>
  <si>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</si>
  <si>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</si>
  <si>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</si>
  <si>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</si>
  <si>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</si>
  <si>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</si>
  <si>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</si>
  <si>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</si>
  <si>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</si>
  <si>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</si>
  <si>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</si>
  <si>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</si>
  <si>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</si>
  <si>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</si>
  <si>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</si>
  <si>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</si>
  <si>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</si>
  <si>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</si>
  <si>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</si>
  <si>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</si>
  <si>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</si>
  <si>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</si>
  <si>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</si>
  <si>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</si>
  <si>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</si>
  <si>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</si>
  <si>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</si>
  <si>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</si>
  <si>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</si>
  <si>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</si>
  <si>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</si>
  <si>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</si>
  <si>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</si>
  <si>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</si>
  <si>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</si>
  <si>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</si>
  <si>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</si>
  <si>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</si>
  <si>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</si>
  <si>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</si>
  <si>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</si>
  <si>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</si>
  <si>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</si>
  <si>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</si>
  <si>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</si>
  <si>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</si>
  <si>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</si>
  <si>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</si>
  <si>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</si>
  <si>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</si>
  <si>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</si>
  <si>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</si>
  <si>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</si>
  <si>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</si>
  <si>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</si>
  <si>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</si>
  <si>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</si>
  <si>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</si>
  <si>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</si>
  <si>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</si>
  <si>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</si>
  <si>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</si>
  <si>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</si>
  <si>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</si>
  <si>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</si>
  <si>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</si>
  <si>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</si>
  <si>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</si>
  <si>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</si>
  <si>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</si>
  <si>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</si>
  <si>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</si>
  <si>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</si>
  <si>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</si>
  <si>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</si>
  <si>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</si>
  <si>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</si>
  <si>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</si>
  <si>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</si>
  <si>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</si>
  <si>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</si>
  <si>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</si>
  <si>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</si>
  <si>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</si>
  <si>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</si>
  <si>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</si>
  <si>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</si>
  <si>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</si>
  <si>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</si>
  <si>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</si>
  <si>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</si>
  <si>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</si>
  <si>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</si>
  <si>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</si>
  <si>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</si>
  <si>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</si>
  <si>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</si>
  <si>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</si>
  <si>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</si>
  <si>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</si>
  <si>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</si>
  <si>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</si>
  <si>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</si>
  <si>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</si>
  <si>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</si>
  <si>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</si>
  <si>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</si>
  <si>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</si>
  <si>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</si>
  <si>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</si>
  <si>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</si>
  <si>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</si>
  <si>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</si>
  <si>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</si>
  <si>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</si>
  <si>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</si>
  <si>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</si>
  <si>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</si>
  <si>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</si>
  <si>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</si>
  <si>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</si>
  <si>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</si>
  <si>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</si>
  <si>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</si>
  <si>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</si>
  <si>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</si>
  <si>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</si>
  <si>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</si>
  <si>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</si>
  <si>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</si>
  <si>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</si>
  <si>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</si>
  <si>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</si>
  <si>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</si>
  <si>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</si>
  <si>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</si>
  <si>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</si>
  <si>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</si>
  <si>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</si>
  <si>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</si>
  <si>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</si>
  <si>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</si>
  <si>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</si>
  <si>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</si>
  <si>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</si>
  <si>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</si>
  <si>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</si>
  <si>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</si>
  <si>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</si>
  <si>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</si>
  <si>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</si>
  <si>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</si>
  <si>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</si>
  <si>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</si>
  <si>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</si>
  <si>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</si>
  <si>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</si>
  <si>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</si>
  <si>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</si>
  <si>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</si>
  <si>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</si>
  <si>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</si>
  <si>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</si>
  <si>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</si>
  <si>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</si>
  <si>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</si>
  <si>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</si>
  <si>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</si>
  <si>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</si>
  <si>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</si>
  <si>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</si>
  <si>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</si>
  <si>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</si>
  <si>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</si>
  <si>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</si>
  <si>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</si>
  <si>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</si>
  <si>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</si>
  <si>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</si>
  <si>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</si>
  <si>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</si>
  <si>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</si>
  <si>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</si>
  <si>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</si>
  <si>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</si>
  <si>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</si>
  <si>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</si>
  <si>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</si>
  <si>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</si>
  <si>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</si>
  <si>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</si>
  <si>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</si>
  <si>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</si>
  <si>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</si>
  <si>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</si>
  <si>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</si>
  <si>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</si>
  <si>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</si>
  <si>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</si>
  <si>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</si>
  <si>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</si>
  <si>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</si>
  <si>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</si>
  <si>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</si>
  <si>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</si>
  <si>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</si>
  <si>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</si>
  <si>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</si>
  <si>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</si>
  <si>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</si>
  <si>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</si>
  <si>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</si>
  <si>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</si>
  <si>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</si>
  <si>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</si>
  <si>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</si>
  <si>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</si>
  <si>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</si>
  <si>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</si>
  <si>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</si>
  <si>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</si>
  <si>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</si>
  <si>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</si>
  <si>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</si>
  <si>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</si>
  <si>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</si>
  <si>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</si>
  <si>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</si>
  <si>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</si>
  <si>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</si>
  <si>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</si>
  <si>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</si>
  <si>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</si>
  <si>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</si>
  <si>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</si>
  <si>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</si>
  <si>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</si>
  <si>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</si>
  <si>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</si>
  <si>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</si>
  <si>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</si>
  <si>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</si>
  <si>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</si>
  <si>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</si>
  <si>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</si>
  <si>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</si>
  <si>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</si>
  <si>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</si>
  <si>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</si>
  <si>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</si>
  <si>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</si>
  <si>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</si>
  <si>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</si>
  <si>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</si>
  <si>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</si>
  <si>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</si>
  <si>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</si>
  <si>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</si>
  <si>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</si>
  <si>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</si>
  <si>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</si>
  <si>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</si>
  <si>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</si>
  <si>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</si>
  <si>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</si>
  <si>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</si>
  <si>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</si>
  <si>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</si>
  <si>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</si>
  <si>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</si>
  <si>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</si>
  <si>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</si>
  <si>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</si>
  <si>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</si>
  <si>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</si>
  <si>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</si>
  <si>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</si>
  <si>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</si>
  <si>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</si>
  <si>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</si>
  <si>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</si>
  <si>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</si>
  <si>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</si>
  <si>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</si>
  <si>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</si>
  <si>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</si>
  <si>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</si>
  <si>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</si>
  <si>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</si>
  <si>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</si>
  <si>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</si>
  <si>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</si>
  <si>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</si>
  <si>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</si>
  <si>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</si>
  <si>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</si>
  <si>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</si>
  <si>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</si>
  <si>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</si>
  <si>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</si>
  <si>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</si>
  <si>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</si>
  <si>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</si>
  <si>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</si>
  <si>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</si>
  <si>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</si>
  <si>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</si>
  <si>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</si>
  <si>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</si>
  <si>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</si>
  <si>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</si>
  <si>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</si>
  <si>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</si>
  <si>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</si>
  <si>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</si>
  <si>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</si>
  <si>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</si>
  <si>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</si>
  <si>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</si>
  <si>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</si>
  <si>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</si>
  <si>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</si>
  <si>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</si>
  <si>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</si>
  <si>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</si>
  <si>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</si>
  <si>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</si>
  <si>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</si>
  <si>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</si>
  <si>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</si>
  <si>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</si>
  <si>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</si>
  <si>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</si>
  <si>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</si>
  <si>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</si>
  <si>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</si>
  <si>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</si>
  <si>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</si>
  <si>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</si>
  <si>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</si>
  <si>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</si>
  <si>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</si>
  <si>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</si>
  <si>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</si>
  <si>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</si>
  <si>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</si>
  <si>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</si>
  <si>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</si>
  <si>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</si>
  <si>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</si>
  <si>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</si>
  <si>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</si>
  <si>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</si>
  <si>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</si>
  <si>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</si>
  <si>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</si>
  <si>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</si>
  <si>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</si>
  <si>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</si>
  <si>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</si>
  <si>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</si>
  <si>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</si>
  <si>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</si>
  <si>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</si>
  <si>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</si>
  <si>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</si>
  <si>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</si>
  <si>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</si>
  <si>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</si>
  <si>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</si>
  <si>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</si>
  <si>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</si>
  <si>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</si>
  <si>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</si>
  <si>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</si>
  <si>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</si>
  <si>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</si>
  <si>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</si>
  <si>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</si>
  <si>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</si>
  <si>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</si>
  <si>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</si>
  <si>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</si>
  <si>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</si>
  <si>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</si>
  <si>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</si>
  <si>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</si>
  <si>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</si>
  <si>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</si>
  <si>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</si>
  <si>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</si>
  <si>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</si>
  <si>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</si>
  <si>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</si>
  <si>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</si>
  <si>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</si>
  <si>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</si>
  <si>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</si>
  <si>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</si>
  <si>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</si>
  <si>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</si>
  <si>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</si>
  <si>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</si>
  <si>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</si>
  <si>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</si>
  <si>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</si>
  <si>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</si>
  <si>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</si>
  <si>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</si>
  <si>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</si>
  <si>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</si>
  <si>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</si>
  <si>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</si>
  <si>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</si>
  <si>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</si>
  <si>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</si>
  <si>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</si>
  <si>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</si>
  <si>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</si>
  <si>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</si>
  <si>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</si>
  <si>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</si>
  <si>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</si>
  <si>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</si>
  <si>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</si>
  <si>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</si>
  <si>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</si>
  <si>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</si>
  <si>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</si>
  <si>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</si>
  <si>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</si>
  <si>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</si>
  <si>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</si>
  <si>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</si>
  <si>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</si>
  <si>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</si>
  <si>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</si>
  <si>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</si>
  <si>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</si>
  <si>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</si>
  <si>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</si>
  <si>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</si>
  <si>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</si>
  <si>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</si>
  <si>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</si>
  <si>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</si>
  <si>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</si>
  <si>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</si>
  <si>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</si>
  <si>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</si>
  <si>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</si>
  <si>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</si>
  <si>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</si>
  <si>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</si>
  <si>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</si>
  <si>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</si>
  <si>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</si>
  <si>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</si>
  <si>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</si>
  <si>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</si>
  <si>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</si>
  <si>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</si>
  <si>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</si>
  <si>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</si>
  <si>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</si>
  <si>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</si>
  <si>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</si>
  <si>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</si>
  <si>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</si>
  <si>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</si>
  <si>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</si>
  <si>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</si>
  <si>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</si>
  <si>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</si>
  <si>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</si>
  <si>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</si>
  <si>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</si>
  <si>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</si>
  <si>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</si>
  <si>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</si>
  <si>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</si>
  <si>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</si>
  <si>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</si>
  <si>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</si>
  <si>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</si>
  <si>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</si>
  <si>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</si>
  <si>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</si>
  <si>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</si>
  <si>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</si>
  <si>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</si>
  <si>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</si>
  <si>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</si>
  <si>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</si>
  <si>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</si>
  <si>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</si>
  <si>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</si>
  <si>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</si>
  <si>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</si>
  <si>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</si>
  <si>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</si>
  <si>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</si>
  <si>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</si>
  <si>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</si>
  <si>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</si>
  <si>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</si>
  <si>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</si>
  <si>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</si>
  <si>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</si>
  <si>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</si>
  <si>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</si>
  <si>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</si>
  <si>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</si>
  <si>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</si>
  <si>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</si>
  <si>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</si>
  <si>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</si>
  <si>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</si>
  <si>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</si>
  <si>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</si>
  <si>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</si>
  <si>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</si>
  <si>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</si>
  <si>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</si>
  <si>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</si>
  <si>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</si>
  <si>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</si>
  <si>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</si>
  <si>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</si>
  <si>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</si>
  <si>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</si>
  <si>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</si>
  <si>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</si>
  <si>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</si>
  <si>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</si>
  <si>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</si>
  <si>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</si>
  <si>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</si>
  <si>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</si>
  <si>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</si>
  <si>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</si>
  <si>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</si>
  <si>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</si>
  <si>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</si>
  <si>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</si>
  <si>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</si>
  <si>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</si>
  <si>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</si>
  <si>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</si>
  <si>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</si>
  <si>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</si>
  <si>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</si>
  <si>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</si>
  <si>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</si>
  <si>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</si>
  <si>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</si>
  <si>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</si>
  <si>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</si>
  <si>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</si>
  <si>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</si>
  <si>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</si>
  <si>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</si>
  <si>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</si>
  <si>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</si>
  <si>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</si>
  <si>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</si>
  <si>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</si>
  <si>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</si>
  <si>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</si>
  <si>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</si>
  <si>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</si>
  <si>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</si>
  <si>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</si>
  <si>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</si>
  <si>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</si>
  <si>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</si>
  <si>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</si>
  <si>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</si>
  <si>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</si>
  <si>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</si>
  <si>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</si>
  <si>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</si>
  <si>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</si>
  <si>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</si>
  <si>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</si>
  <si>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</si>
  <si>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</si>
  <si>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</si>
  <si>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</si>
  <si>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</si>
  <si>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</si>
  <si>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</si>
  <si>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</si>
  <si>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</si>
  <si>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</si>
  <si>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</si>
  <si>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</si>
  <si>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</si>
  <si>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</si>
  <si>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</si>
  <si>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</si>
  <si>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</si>
  <si>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</si>
  <si>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</si>
  <si>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</si>
  <si>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</si>
  <si>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</si>
  <si>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</si>
  <si>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</si>
  <si>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</si>
  <si>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</si>
  <si>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</si>
  <si>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</si>
  <si>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</si>
  <si>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</si>
  <si>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</si>
  <si>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</si>
  <si>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</si>
  <si>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</si>
  <si>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</si>
  <si>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</si>
  <si>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</si>
  <si>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</si>
  <si>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</si>
  <si>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</si>
  <si>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</si>
  <si>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</si>
  <si>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</si>
  <si>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</si>
  <si>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</si>
  <si>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</si>
  <si>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</si>
  <si>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</si>
  <si>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</si>
  <si>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</si>
  <si>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</si>
  <si>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</si>
  <si>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</si>
  <si>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</si>
  <si>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</si>
  <si>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</si>
  <si>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</si>
  <si>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</si>
  <si>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</si>
  <si>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</si>
  <si>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</si>
  <si>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</si>
  <si>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</si>
  <si>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</si>
  <si>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</si>
  <si>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</si>
  <si>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</si>
  <si>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</si>
  <si>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</si>
  <si>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</si>
  <si>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</si>
  <si>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</si>
  <si>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</si>
  <si>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</si>
  <si>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</si>
  <si>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</si>
  <si>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</si>
  <si>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</si>
  <si>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</si>
  <si>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</si>
  <si>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</si>
  <si>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</si>
  <si>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</si>
  <si>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</si>
  <si>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</si>
  <si>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</si>
  <si>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</si>
  <si>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</si>
  <si>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</si>
  <si>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</si>
  <si>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</si>
  <si>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</si>
  <si>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</si>
  <si>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</si>
  <si>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</si>
  <si>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</si>
  <si>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</si>
  <si>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</si>
  <si>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</si>
  <si>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</si>
  <si>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</si>
  <si>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</si>
  <si>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</si>
  <si>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</si>
  <si>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</si>
  <si>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</si>
  <si>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</si>
  <si>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</si>
  <si>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</si>
  <si>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</si>
  <si>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</si>
  <si>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</si>
  <si>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</si>
  <si>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</si>
  <si>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</si>
  <si>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</si>
  <si>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</si>
  <si>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</si>
  <si>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</si>
  <si>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</si>
  <si>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</si>
  <si>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</si>
  <si>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</si>
  <si>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</si>
  <si>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</si>
  <si>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</si>
  <si>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</si>
  <si>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</si>
  <si>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</si>
  <si>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</si>
  <si>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</si>
  <si>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</si>
  <si>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</si>
  <si>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</si>
  <si>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</si>
  <si>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</si>
  <si>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</si>
  <si>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</si>
  <si>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</si>
  <si>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</si>
  <si>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</si>
  <si>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</si>
  <si>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</si>
  <si>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</si>
  <si>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</si>
  <si>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</si>
  <si>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</si>
  <si>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</si>
  <si>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</si>
  <si>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</si>
  <si>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</si>
  <si>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</si>
  <si>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</si>
  <si>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</si>
  <si>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</si>
  <si>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</si>
  <si>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</si>
  <si>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</si>
  <si>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</si>
  <si>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</si>
  <si>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</si>
  <si>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</si>
  <si>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</si>
  <si>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</si>
  <si>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</si>
  <si>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</si>
  <si>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</si>
  <si>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</si>
  <si>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</si>
  <si>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</si>
  <si>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</si>
  <si>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</si>
  <si>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</si>
  <si>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</si>
  <si>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</si>
  <si>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</si>
  <si>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</si>
  <si>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</si>
  <si>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</si>
  <si>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</si>
  <si>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</si>
  <si>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</si>
  <si>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</si>
  <si>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</si>
  <si>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</si>
  <si>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</si>
  <si>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</si>
  <si>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</si>
  <si>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</si>
  <si>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</si>
  <si>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</si>
  <si>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</si>
  <si>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</si>
  <si>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</si>
  <si>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</si>
  <si>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</si>
  <si>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</si>
  <si>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</si>
  <si>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</si>
  <si>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</si>
  <si>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</si>
  <si>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</si>
  <si>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</si>
  <si>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</si>
  <si>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</si>
  <si>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</si>
  <si>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</si>
  <si>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</si>
  <si>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</si>
  <si>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</si>
  <si>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</si>
  <si>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</si>
  <si>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</si>
  <si>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</si>
  <si>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</si>
  <si>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</si>
  <si>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</si>
  <si>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</si>
  <si>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</si>
  <si>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</si>
  <si>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</si>
  <si>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</si>
  <si>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</si>
  <si>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</si>
  <si>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</si>
  <si>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</si>
  <si>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</si>
  <si>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</si>
  <si>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</si>
  <si>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</si>
  <si>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</si>
  <si>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</si>
  <si>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</si>
  <si>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</si>
  <si>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</si>
  <si>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</si>
  <si>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</si>
  <si>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</si>
  <si>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</si>
  <si>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</si>
  <si>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</si>
  <si>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</si>
  <si>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</si>
  <si>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</si>
  <si>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</si>
  <si>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</si>
  <si>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</si>
  <si>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</si>
  <si>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</si>
  <si>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</si>
  <si>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</si>
  <si>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</si>
  <si>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</si>
  <si>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</si>
  <si>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</si>
  <si>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</si>
  <si>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</si>
  <si>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</si>
  <si>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</si>
  <si>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</si>
  <si>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</si>
  <si>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</si>
  <si>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</si>
  <si>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</si>
  <si>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</si>
  <si>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</si>
  <si>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</si>
  <si>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</si>
  <si>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</si>
  <si>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</si>
  <si>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</si>
  <si>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</si>
  <si>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</si>
  <si>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</si>
  <si>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</si>
  <si>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</si>
  <si>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</si>
  <si>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</si>
  <si>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</si>
  <si>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</si>
  <si>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</si>
  <si>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</si>
  <si>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</si>
  <si>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</si>
  <si>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</si>
  <si>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</si>
  <si>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</si>
  <si>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</si>
  <si>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</si>
  <si>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</si>
  <si>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</si>
  <si>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</si>
  <si>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</si>
  <si>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</si>
  <si>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</si>
  <si>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</si>
  <si>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</si>
  <si>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</si>
  <si>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</si>
  <si>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</si>
  <si>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</si>
  <si>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</si>
  <si>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</si>
  <si>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</si>
  <si>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</si>
  <si>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</si>
  <si>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</si>
  <si>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</si>
  <si>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</si>
  <si>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</si>
  <si>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</si>
  <si>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</si>
  <si>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</si>
  <si>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</si>
  <si>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</si>
  <si>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</si>
  <si>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</si>
  <si>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</si>
  <si>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</si>
  <si>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</si>
  <si>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</si>
  <si>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</si>
  <si>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</si>
  <si>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</si>
  <si>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</si>
  <si>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</si>
  <si>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</si>
  <si>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</si>
  <si>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</si>
  <si>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</si>
  <si>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</si>
  <si>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</si>
  <si>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</si>
  <si>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</si>
  <si>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</si>
  <si>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</si>
  <si>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</si>
  <si>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</si>
  <si>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</si>
  <si>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</si>
  <si>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</si>
  <si>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</si>
  <si>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</si>
  <si>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</si>
  <si>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</si>
  <si>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</si>
  <si>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</si>
  <si>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</si>
  <si>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</si>
  <si>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</si>
  <si>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</si>
  <si>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</si>
  <si>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</si>
  <si>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</si>
  <si>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</si>
  <si>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</si>
  <si>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</si>
  <si>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</si>
  <si>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</si>
  <si>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</si>
  <si>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</si>
  <si>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</si>
  <si>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</si>
  <si>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</si>
  <si>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</si>
  <si>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</si>
  <si>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</si>
  <si>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</si>
  <si>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</si>
  <si>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</si>
  <si>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</si>
  <si>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</si>
  <si>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</si>
  <si>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</si>
  <si>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</si>
  <si>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</si>
  <si>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</si>
  <si>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</si>
  <si>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</si>
  <si>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</si>
  <si>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</si>
  <si>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</si>
  <si>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</si>
  <si>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</si>
  <si>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</si>
  <si>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</si>
  <si>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</si>
  <si>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</si>
  <si>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</si>
  <si>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</si>
  <si>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</si>
  <si>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</si>
  <si>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</si>
  <si>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</si>
  <si>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</si>
  <si>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</si>
  <si>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</si>
  <si>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</si>
  <si>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</si>
  <si>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</si>
  <si>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</si>
  <si>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</si>
  <si>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</si>
  <si>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</si>
  <si>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</si>
  <si>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</si>
  <si>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</si>
  <si>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</si>
  <si>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</si>
  <si>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</si>
  <si>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</si>
  <si>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</si>
  <si>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</si>
  <si>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</si>
  <si>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</si>
  <si>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</si>
  <si>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</si>
  <si>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</si>
  <si>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</si>
  <si>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</si>
  <si>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</si>
  <si>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</si>
  <si>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</si>
  <si>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</si>
  <si>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</si>
  <si>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</si>
  <si>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</si>
  <si>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</si>
  <si>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</si>
  <si>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</si>
  <si>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</si>
  <si>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</si>
  <si>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</si>
  <si>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</si>
  <si>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</si>
  <si>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</si>
  <si>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</si>
  <si>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</si>
  <si>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</si>
  <si>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</si>
  <si>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</si>
  <si>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</si>
  <si>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</si>
  <si>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</si>
  <si>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</si>
  <si>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</si>
  <si>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</si>
  <si>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</si>
  <si>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</si>
  <si>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</si>
  <si>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</si>
  <si>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</si>
  <si>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</si>
  <si>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</si>
  <si>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</si>
  <si>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</si>
  <si>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</si>
  <si>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</si>
  <si>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</si>
  <si>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</si>
  <si>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</si>
  <si>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</si>
  <si>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</si>
  <si>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</si>
  <si>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</si>
  <si>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</si>
  <si>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</si>
  <si>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</si>
  <si>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</si>
  <si>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</si>
  <si>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</si>
  <si>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</si>
  <si>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</si>
  <si>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</si>
  <si>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</si>
  <si>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</si>
  <si>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</si>
  <si>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</si>
  <si>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</si>
  <si>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</si>
  <si>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</si>
  <si>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</si>
  <si>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</si>
  <si>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</si>
  <si>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</si>
  <si>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</si>
  <si>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</si>
  <si>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</si>
  <si>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</si>
  <si>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</si>
  <si>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</si>
  <si>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</si>
  <si>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</si>
  <si>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</si>
  <si>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</si>
  <si>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</si>
  <si>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</si>
  <si>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</si>
  <si>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</si>
  <si>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</si>
  <si>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</si>
  <si>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</si>
  <si>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</si>
  <si>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</si>
  <si>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</si>
  <si>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</si>
  <si>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</si>
  <si>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</si>
  <si>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</si>
  <si>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</si>
  <si>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</si>
  <si>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</si>
  <si>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</si>
  <si>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</si>
  <si>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</si>
  <si>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</si>
  <si>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</si>
  <si>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</si>
  <si>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</si>
  <si>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</si>
  <si>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</si>
  <si>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</si>
  <si>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</si>
  <si>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</si>
  <si>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</si>
  <si>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</si>
  <si>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</si>
  <si>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</si>
  <si>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</si>
  <si>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</si>
  <si>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</si>
  <si>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</si>
  <si>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</si>
  <si>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</si>
  <si>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</si>
  <si>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</si>
  <si>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</si>
  <si>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</si>
  <si>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</si>
  <si>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</si>
  <si>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</si>
  <si>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</si>
  <si>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</si>
  <si>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</si>
  <si>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</si>
  <si>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</si>
  <si>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</si>
  <si>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</si>
  <si>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</si>
  <si>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</si>
  <si>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</si>
  <si>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</si>
  <si>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</si>
  <si>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</si>
  <si>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</si>
  <si>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</si>
  <si>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</si>
  <si>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</si>
  <si>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</si>
  <si>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</si>
  <si>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</si>
  <si>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</si>
  <si>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</si>
  <si>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</si>
  <si>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</si>
  <si>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</si>
  <si>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</si>
  <si>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</si>
  <si>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</si>
  <si>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</si>
  <si>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</si>
  <si>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</si>
  <si>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</si>
  <si>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</si>
  <si>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</si>
  <si>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</si>
  <si>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</si>
  <si>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</si>
  <si>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</si>
  <si>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</si>
  <si>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</si>
  <si>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</si>
  <si>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</si>
  <si>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</si>
  <si>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</si>
  <si>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</si>
  <si>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</si>
  <si>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</si>
  <si>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</si>
  <si>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</si>
  <si>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</si>
  <si>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</si>
  <si>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</si>
  <si>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</si>
  <si>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</si>
  <si>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</si>
  <si>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</si>
  <si>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</si>
  <si>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</si>
  <si>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</si>
  <si>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</si>
  <si>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</si>
  <si>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</si>
  <si>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</si>
  <si>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</si>
  <si>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</si>
  <si>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</si>
  <si>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</si>
  <si>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</si>
  <si>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</si>
  <si>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</si>
  <si>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</si>
  <si>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</si>
  <si>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</si>
  <si>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</si>
  <si>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</si>
  <si>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</si>
  <si>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</si>
  <si>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</si>
  <si>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</si>
  <si>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</si>
  <si>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</si>
  <si>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</si>
  <si>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</si>
  <si>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</si>
  <si>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</si>
  <si>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</si>
  <si>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</si>
  <si>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</si>
  <si>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</si>
  <si>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</si>
  <si>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</si>
  <si>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</si>
  <si>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</si>
  <si>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</si>
  <si>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</si>
  <si>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</si>
  <si>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</si>
  <si>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</si>
  <si>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</si>
  <si>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</si>
  <si>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</si>
  <si>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</si>
  <si>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</si>
  <si>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</si>
  <si>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</si>
  <si>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</si>
  <si>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</si>
  <si>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</si>
  <si>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</si>
  <si>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</si>
  <si>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</si>
  <si>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</si>
  <si>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</si>
  <si>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</si>
  <si>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</si>
  <si>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</si>
  <si>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</si>
  <si>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</si>
  <si>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</si>
  <si>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</si>
  <si>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</si>
  <si>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</si>
  <si>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</si>
  <si>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</si>
  <si>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</si>
  <si>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</si>
  <si>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</si>
  <si>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</si>
  <si>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</si>
  <si>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</si>
  <si>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</si>
  <si>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</si>
  <si>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</si>
  <si>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</si>
  <si>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</si>
  <si>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</si>
  <si>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</si>
  <si>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</si>
  <si>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</si>
  <si>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</si>
  <si>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</si>
  <si>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</si>
  <si>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</si>
  <si>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</si>
  <si>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</si>
  <si>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</si>
  <si>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</si>
  <si>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</si>
  <si>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</si>
  <si>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</si>
  <si>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</si>
  <si>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</si>
  <si>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</si>
  <si>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</si>
  <si>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</si>
  <si>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</si>
  <si>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</si>
  <si>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</si>
  <si>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</si>
  <si>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</si>
  <si>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</si>
  <si>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</si>
  <si>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</si>
  <si>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</si>
  <si>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</si>
  <si>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</si>
  <si>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</si>
  <si>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</si>
  <si>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</si>
  <si>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</si>
  <si>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</si>
  <si>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</si>
  <si>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</si>
  <si>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</si>
  <si>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</si>
  <si>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</si>
  <si>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</si>
  <si>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</si>
  <si>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</si>
  <si>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</si>
  <si>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</si>
  <si>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</si>
  <si>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</si>
  <si>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</si>
  <si>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</si>
  <si>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</si>
  <si>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</si>
  <si>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</si>
  <si>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</si>
  <si>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</si>
  <si>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</si>
  <si>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</si>
  <si>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</si>
  <si>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</si>
  <si>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</si>
  <si>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</si>
  <si>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</si>
  <si>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</si>
  <si>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</si>
  <si>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</si>
  <si>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</si>
  <si>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</si>
  <si>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</si>
  <si>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</si>
  <si>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</si>
  <si>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</si>
  <si>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</si>
  <si>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</si>
  <si>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</si>
  <si>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</si>
  <si>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</si>
  <si>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</si>
  <si>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</si>
  <si>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</si>
  <si>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</si>
  <si>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</si>
  <si>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</si>
  <si>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</si>
  <si>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</si>
  <si>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</si>
  <si>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</si>
  <si>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</si>
  <si>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</si>
  <si>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</si>
  <si>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</si>
  <si>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</si>
  <si>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</si>
  <si>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</si>
  <si>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</si>
  <si>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</si>
  <si>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</si>
  <si>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</si>
  <si>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</si>
  <si>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</si>
  <si>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</si>
  <si>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</si>
  <si>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</si>
  <si>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</si>
  <si>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</si>
  <si>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</si>
  <si>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</si>
  <si>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</si>
  <si>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</si>
  <si>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</si>
  <si>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</si>
  <si>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</si>
  <si>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</si>
  <si>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</si>
  <si>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</si>
  <si>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</si>
  <si>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</si>
  <si>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</si>
  <si>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</si>
  <si>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</si>
  <si>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</si>
  <si>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</si>
  <si>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</si>
  <si>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</si>
  <si>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</si>
  <si>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</si>
  <si>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</si>
  <si>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</si>
  <si>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</si>
  <si>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</si>
  <si>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</si>
  <si>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</si>
  <si>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</si>
  <si>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</si>
  <si>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</si>
  <si>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</si>
  <si>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</si>
  <si>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</si>
  <si>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</si>
  <si>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</si>
  <si>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</si>
  <si>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</si>
  <si>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</si>
  <si>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</si>
  <si>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</si>
  <si>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</si>
  <si>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</si>
  <si>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</si>
  <si>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</si>
  <si>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</si>
  <si>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</si>
  <si>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</si>
  <si>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</si>
  <si>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</si>
  <si>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</si>
  <si>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</si>
  <si>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</si>
  <si>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</si>
  <si>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</si>
  <si>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</si>
  <si>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</si>
  <si>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</si>
  <si>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</si>
  <si>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</si>
  <si>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</si>
  <si>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</si>
  <si>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</si>
  <si>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</si>
  <si>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</si>
  <si>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</si>
  <si>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</si>
  <si>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</si>
  <si>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</si>
  <si>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</si>
  <si>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</si>
  <si>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</si>
  <si>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</si>
  <si>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</si>
  <si>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</si>
  <si>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</si>
  <si>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</si>
  <si>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</si>
  <si>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</si>
  <si>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</si>
  <si>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</si>
  <si>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</si>
  <si>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</si>
  <si>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</si>
  <si>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</si>
  <si>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</si>
  <si>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</si>
  <si>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</si>
  <si>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</si>
  <si>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</si>
  <si>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</si>
  <si>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</si>
  <si>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</si>
  <si>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</si>
  <si>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</si>
  <si>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</si>
  <si>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</si>
  <si>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</si>
  <si>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</si>
  <si>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</si>
  <si>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</si>
  <si>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</si>
  <si>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</si>
  <si>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</si>
  <si>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</si>
  <si>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</si>
  <si>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</si>
  <si>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</si>
  <si>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</si>
  <si>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</si>
  <si>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</si>
  <si>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</si>
  <si>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</si>
  <si>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</si>
  <si>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</si>
  <si>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</si>
  <si>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</si>
  <si>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</si>
  <si>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</si>
  <si>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</si>
  <si>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</si>
  <si>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</si>
  <si>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</si>
  <si>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</si>
  <si>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</si>
  <si>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</si>
  <si>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</si>
  <si>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</si>
  <si>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</si>
  <si>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</si>
  <si>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</si>
  <si>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</si>
  <si>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</si>
  <si>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</si>
  <si>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</si>
  <si>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</si>
  <si>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</si>
  <si>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</si>
  <si>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</si>
  <si>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</si>
  <si>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</si>
  <si>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</si>
  <si>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</si>
  <si>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</si>
  <si>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</si>
  <si>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</si>
  <si>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</si>
  <si>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</si>
  <si>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</si>
  <si>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</si>
  <si>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</si>
  <si>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</si>
  <si>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</si>
  <si>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</si>
  <si>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</si>
  <si>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</si>
  <si>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</si>
  <si>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</si>
  <si>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</si>
  <si>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</si>
  <si>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</si>
  <si>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</si>
  <si>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</si>
  <si>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</si>
  <si>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</si>
  <si>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</si>
  <si>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</si>
  <si>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</si>
  <si>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</si>
  <si>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</si>
  <si>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</si>
  <si>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</si>
  <si>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</si>
  <si>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</si>
  <si>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</si>
  <si>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</si>
  <si>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</si>
  <si>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</si>
  <si>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</si>
  <si>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</si>
  <si>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</si>
  <si>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</si>
  <si>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</si>
  <si>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</si>
  <si>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</si>
  <si>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</si>
  <si>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</si>
  <si>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</si>
  <si>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</si>
  <si>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</si>
  <si>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</si>
  <si>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</si>
  <si>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</si>
  <si>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</si>
  <si>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</si>
  <si>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</si>
  <si>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</si>
  <si>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</si>
  <si>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</si>
  <si>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</si>
  <si>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</si>
  <si>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</si>
  <si>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</si>
  <si>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</si>
  <si>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</si>
  <si>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</si>
  <si>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</si>
  <si>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</si>
  <si>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</si>
  <si>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</si>
  <si>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</si>
  <si>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</si>
  <si>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</si>
  <si>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</si>
  <si>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</si>
  <si>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</si>
  <si>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</si>
  <si>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</si>
  <si>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</si>
  <si>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</si>
  <si>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</si>
  <si>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</si>
  <si>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</si>
  <si>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</si>
  <si>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</si>
  <si>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</si>
  <si>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</si>
  <si>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</si>
  <si>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</si>
  <si>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</si>
  <si>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</si>
  <si>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</si>
  <si>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</si>
  <si>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</si>
  <si>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</si>
  <si>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</si>
  <si>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</si>
  <si>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</si>
  <si>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</si>
  <si>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</si>
  <si>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</si>
  <si>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</si>
  <si>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</si>
  <si>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</si>
  <si>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</si>
  <si>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</si>
  <si>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</si>
  <si>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</si>
  <si>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</si>
  <si>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</si>
  <si>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</si>
  <si>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</si>
  <si>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</si>
  <si>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</si>
  <si>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</si>
  <si>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</si>
  <si>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</si>
  <si>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</si>
  <si>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</si>
  <si>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</si>
  <si>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</si>
  <si>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</si>
  <si>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</si>
  <si>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</si>
  <si>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</si>
  <si>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</si>
  <si>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</si>
  <si>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</si>
  <si>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</si>
  <si>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</si>
  <si>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</si>
  <si>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</si>
  <si>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</si>
  <si>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</si>
  <si>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</si>
  <si>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</si>
  <si>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</si>
  <si>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</si>
  <si>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</si>
  <si>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</si>
  <si>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</si>
  <si>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</si>
  <si>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</si>
  <si>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</si>
  <si>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</si>
  <si>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</si>
  <si>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</si>
  <si>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</si>
  <si>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</si>
  <si>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</si>
  <si>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</si>
  <si>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</si>
  <si>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</si>
  <si>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</si>
  <si>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</si>
  <si>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</si>
  <si>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</si>
  <si>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</si>
  <si>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</si>
  <si>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</si>
  <si>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</si>
  <si>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</si>
  <si>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</si>
  <si>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</si>
  <si>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</si>
  <si>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</si>
  <si>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</si>
  <si>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</si>
  <si>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</si>
  <si>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</si>
  <si>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</si>
  <si>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</si>
  <si>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</si>
  <si>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</si>
  <si>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</si>
  <si>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</si>
  <si>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</si>
  <si>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</si>
  <si>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</si>
  <si>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</si>
  <si>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</si>
  <si>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</si>
  <si>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</si>
  <si>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</si>
  <si>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</si>
  <si>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</si>
  <si>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</si>
  <si>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</si>
  <si>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</si>
  <si>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</si>
  <si>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</si>
  <si>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</si>
  <si>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</si>
  <si>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</si>
  <si>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</si>
  <si>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</si>
  <si>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</si>
  <si>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</si>
  <si>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</si>
  <si>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</si>
  <si>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</si>
  <si>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</si>
  <si>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</si>
  <si>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</si>
  <si>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</si>
  <si>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</si>
  <si>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</si>
  <si>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</si>
  <si>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</si>
  <si>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</si>
  <si>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</si>
  <si>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</si>
  <si>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</si>
  <si>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</si>
  <si>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</si>
  <si>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</si>
  <si>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</si>
  <si>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</si>
  <si>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</si>
  <si>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</si>
  <si>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</si>
  <si>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</si>
  <si>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</si>
  <si>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</si>
  <si>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</si>
  <si>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</si>
  <si>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</si>
  <si>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</si>
  <si>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</si>
  <si>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</si>
  <si>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</si>
  <si>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</si>
  <si>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</si>
  <si>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</si>
  <si>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</si>
  <si>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</si>
  <si>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</si>
  <si>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</si>
  <si>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</si>
  <si>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</si>
  <si>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</si>
  <si>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</si>
  <si>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</si>
  <si>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</si>
  <si>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</si>
  <si>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</si>
  <si>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</si>
  <si>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</si>
  <si>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</si>
  <si>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</si>
  <si>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</si>
  <si>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</si>
  <si>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</si>
  <si>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</si>
  <si>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</si>
  <si>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</si>
  <si>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</si>
  <si>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</si>
  <si>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</si>
  <si>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</si>
  <si>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</si>
  <si>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</si>
  <si>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</si>
  <si>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</si>
  <si>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</si>
  <si>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</si>
  <si>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</si>
  <si>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</si>
  <si>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</si>
  <si>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</si>
  <si>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</si>
  <si>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</si>
  <si>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</si>
  <si>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</si>
  <si>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</si>
  <si>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</si>
  <si>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</si>
  <si>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</si>
  <si>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</si>
  <si>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</si>
  <si>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</si>
  <si>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</si>
  <si>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</si>
  <si>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</si>
  <si>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</si>
  <si>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</si>
  <si>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</si>
  <si>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</si>
  <si>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</si>
  <si>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</si>
  <si>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</si>
  <si>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</si>
  <si>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</si>
  <si>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</si>
  <si>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</si>
  <si>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</si>
  <si>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</si>
  <si>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</si>
  <si>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</si>
  <si>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</si>
  <si>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</si>
  <si>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</si>
  <si>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</si>
  <si>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</si>
  <si>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</si>
  <si>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</si>
  <si>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</si>
  <si>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</si>
  <si>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</si>
  <si>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</si>
  <si>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</si>
  <si>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</si>
  <si>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</si>
  <si>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</si>
  <si>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</si>
  <si>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</si>
  <si>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</si>
  <si>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</si>
  <si>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</si>
  <si>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</si>
  <si>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</si>
  <si>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</si>
  <si>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</si>
  <si>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</si>
  <si>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</si>
  <si>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</si>
  <si>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</si>
  <si>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</si>
  <si>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</si>
  <si>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</si>
  <si>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</si>
  <si>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</si>
  <si>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</si>
  <si>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</si>
  <si>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</si>
  <si>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</si>
  <si>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</si>
  <si>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</si>
  <si>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</si>
  <si>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</si>
  <si>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</si>
  <si>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</si>
  <si>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</si>
  <si>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</si>
  <si>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</si>
  <si>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</si>
  <si>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</si>
  <si>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</si>
  <si>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</si>
  <si>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</si>
  <si>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</si>
  <si>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</si>
  <si>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</si>
  <si>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</si>
  <si>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</si>
  <si>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</si>
  <si>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</si>
  <si>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</si>
  <si>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</si>
  <si>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</si>
  <si>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</si>
  <si>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</si>
  <si>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</si>
  <si>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</si>
  <si>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</si>
  <si>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</si>
  <si>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</si>
  <si>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</si>
  <si>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</si>
  <si>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</si>
  <si>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</si>
  <si>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</si>
  <si>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</si>
  <si>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</si>
  <si>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</si>
  <si>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</si>
  <si>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</si>
  <si>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</si>
  <si>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</si>
  <si>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</si>
  <si>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</si>
  <si>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</si>
  <si>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</si>
  <si>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</si>
  <si>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</si>
  <si>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</si>
  <si>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</si>
  <si>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</si>
  <si>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</si>
  <si>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</si>
  <si>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</si>
  <si>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</si>
  <si>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</si>
  <si>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</si>
  <si>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</si>
  <si>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</si>
  <si>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</si>
  <si>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</si>
  <si>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</si>
  <si>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</si>
  <si>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</si>
  <si>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</si>
  <si>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</si>
  <si>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</si>
  <si>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</si>
  <si>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</si>
  <si>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</si>
  <si>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</si>
  <si>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</si>
  <si>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</si>
  <si>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</si>
  <si>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</si>
  <si>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</si>
  <si>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</si>
  <si>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</si>
  <si>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</si>
  <si>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</si>
  <si>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</si>
  <si>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</si>
  <si>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</si>
  <si>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</si>
  <si>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</si>
  <si>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</si>
  <si>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</si>
  <si>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</si>
  <si>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</si>
  <si>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</si>
  <si>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</si>
  <si>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</si>
  <si>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</si>
  <si>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</si>
  <si>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</si>
  <si>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</si>
  <si>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</si>
  <si>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</si>
  <si>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</si>
  <si>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</si>
  <si>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</si>
  <si>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</si>
  <si>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</si>
  <si>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</si>
  <si>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</si>
  <si>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</si>
  <si>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</si>
  <si>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</si>
  <si>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</si>
  <si>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</si>
  <si>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</si>
  <si>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</si>
  <si>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</si>
  <si>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</si>
  <si>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</si>
  <si>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</si>
  <si>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</si>
  <si>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</si>
  <si>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</si>
  <si>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</si>
  <si>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</si>
  <si>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</si>
  <si>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</si>
  <si>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</si>
  <si>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</si>
  <si>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</si>
  <si>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</si>
  <si>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</si>
  <si>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</si>
  <si>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</si>
  <si>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</si>
  <si>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</si>
  <si>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</si>
  <si>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</si>
  <si>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</si>
  <si>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</si>
  <si>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</si>
  <si>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</si>
  <si>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</si>
  <si>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</si>
  <si>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</si>
  <si>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</si>
  <si>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</si>
  <si>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</si>
  <si>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</si>
  <si>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</si>
  <si>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</si>
  <si>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</si>
  <si>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</si>
  <si>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</si>
  <si>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</si>
  <si>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</si>
  <si>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</si>
  <si>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</si>
  <si>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</si>
  <si>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</si>
  <si>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</si>
  <si>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</si>
  <si>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</si>
  <si>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</si>
  <si>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</si>
  <si>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</si>
  <si>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</si>
  <si>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</si>
  <si>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</si>
  <si>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</si>
  <si>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</si>
  <si>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</si>
  <si>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</si>
  <si>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</si>
  <si>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</si>
  <si>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</si>
  <si>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</si>
  <si>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</si>
  <si>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</si>
  <si>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</si>
  <si>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</si>
  <si>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</si>
  <si>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</si>
  <si>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</si>
  <si>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</si>
  <si>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</si>
  <si>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</si>
  <si>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</si>
  <si>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</si>
  <si>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</si>
  <si>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</si>
  <si>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</si>
  <si>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</si>
  <si>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</si>
  <si>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</si>
  <si>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</si>
  <si>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</si>
  <si>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</si>
  <si>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</si>
  <si>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</si>
  <si>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</si>
  <si>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</si>
  <si>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</si>
  <si>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</si>
  <si>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</si>
  <si>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</si>
  <si>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</si>
  <si>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</si>
  <si>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</si>
  <si>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</si>
  <si>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</si>
  <si>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</si>
  <si>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</si>
  <si>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</si>
  <si>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</si>
  <si>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</si>
  <si>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</si>
  <si>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</si>
  <si>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</si>
  <si>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</si>
  <si>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</si>
  <si>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</si>
  <si>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</si>
  <si>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</si>
  <si>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</si>
  <si>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</si>
  <si>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</si>
  <si>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</si>
  <si>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</si>
  <si>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</si>
  <si>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</si>
  <si>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</si>
  <si>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</si>
  <si>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</si>
  <si>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</si>
  <si>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</si>
  <si>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</si>
  <si>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</si>
  <si>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</si>
  <si>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</si>
  <si>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</si>
  <si>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</si>
  <si>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</si>
  <si>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</si>
  <si>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</si>
  <si>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</si>
  <si>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</si>
  <si>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</si>
  <si>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</si>
  <si>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</si>
  <si>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</si>
  <si>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</si>
  <si>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</si>
  <si>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</si>
  <si>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</si>
  <si>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</si>
  <si>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</si>
  <si>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</si>
  <si>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</si>
  <si>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</si>
  <si>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</si>
  <si>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</si>
  <si>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</si>
  <si>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</si>
  <si>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</si>
  <si>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</si>
  <si>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</si>
  <si>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</si>
  <si>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</si>
  <si>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</si>
  <si>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</si>
  <si>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</si>
  <si>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</si>
  <si>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</si>
  <si>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</si>
  <si>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</si>
  <si>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</si>
  <si>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</si>
  <si>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</si>
  <si>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</si>
  <si>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</si>
  <si>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</si>
  <si>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</si>
  <si>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</si>
  <si>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</si>
  <si>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</si>
  <si>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</si>
  <si>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</si>
  <si>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</si>
  <si>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</si>
  <si>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</si>
  <si>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</si>
  <si>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</si>
  <si>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</si>
  <si>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</si>
  <si>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</si>
  <si>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</si>
  <si>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</si>
  <si>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</si>
  <si>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</si>
  <si>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</si>
  <si>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</si>
  <si>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</si>
  <si>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</si>
  <si>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</si>
  <si>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</si>
  <si>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</si>
  <si>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</si>
  <si>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</si>
  <si>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</si>
  <si>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</si>
  <si>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</si>
  <si>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</si>
  <si>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</si>
  <si>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</si>
  <si>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</si>
  <si>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</si>
  <si>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</si>
  <si>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</si>
  <si>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</si>
  <si>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</si>
  <si>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</si>
  <si>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</si>
  <si>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</si>
  <si>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</si>
  <si>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</si>
  <si>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</si>
  <si>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</si>
  <si>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</si>
  <si>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</si>
  <si>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</si>
  <si>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</si>
  <si>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</si>
  <si>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</si>
  <si>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</si>
  <si>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</si>
  <si>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</si>
  <si>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</si>
  <si>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</si>
  <si>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</si>
  <si>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</si>
  <si>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</si>
  <si>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</si>
  <si>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</si>
  <si>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</si>
  <si>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</si>
  <si>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</si>
  <si>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</si>
  <si>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</si>
  <si>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</si>
  <si>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</si>
  <si>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</si>
  <si>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</si>
  <si>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</si>
  <si>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</si>
  <si>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</si>
  <si>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</si>
  <si>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</si>
  <si>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</si>
  <si>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</si>
  <si>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</si>
  <si>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</si>
  <si>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</si>
  <si>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</si>
  <si>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</si>
  <si>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</si>
  <si>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</si>
  <si>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</si>
  <si>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</si>
  <si>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</si>
  <si>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</si>
  <si>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</si>
  <si>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</si>
  <si>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</si>
  <si>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</si>
  <si>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</si>
  <si>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</si>
  <si>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</si>
  <si>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</si>
  <si>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</si>
  <si>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</si>
  <si>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</si>
  <si>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</si>
  <si>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</si>
  <si>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</si>
  <si>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</si>
  <si>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</si>
  <si>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</si>
  <si>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</si>
  <si>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</si>
  <si>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</si>
  <si>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</si>
  <si>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</si>
  <si>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</si>
  <si>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</si>
  <si>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</si>
  <si>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</si>
  <si>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</si>
  <si>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</si>
  <si>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</si>
  <si>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</si>
  <si>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</si>
  <si>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</si>
  <si>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</si>
  <si>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</si>
  <si>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</si>
  <si>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</si>
  <si>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</si>
  <si>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</si>
  <si>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</si>
  <si>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</si>
  <si>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</si>
  <si>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</si>
  <si>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</si>
  <si>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</si>
  <si>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</si>
  <si>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</si>
  <si>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</si>
  <si>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</si>
  <si>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</si>
  <si>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</si>
  <si>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</si>
  <si>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</si>
  <si>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</si>
  <si>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</si>
  <si>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</si>
  <si>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</si>
  <si>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</si>
  <si>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</si>
  <si>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</si>
  <si>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</si>
  <si>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</si>
  <si>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</si>
  <si>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</si>
  <si>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</si>
  <si>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</si>
  <si>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</si>
  <si>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</si>
  <si>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</si>
  <si>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</si>
  <si>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</si>
  <si>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</si>
  <si>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</si>
  <si>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</si>
  <si>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</si>
  <si>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</si>
  <si>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</si>
  <si>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</si>
  <si>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</si>
  <si>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</si>
  <si>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</si>
  <si>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</si>
  <si>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</si>
  <si>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</si>
  <si>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</si>
  <si>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</si>
  <si>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</si>
  <si>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</si>
  <si>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</si>
  <si>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</si>
  <si>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</si>
  <si>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</si>
  <si>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</si>
  <si>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</si>
  <si>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</si>
  <si>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</si>
  <si>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</si>
  <si>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</si>
  <si>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</si>
  <si>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</si>
  <si>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</si>
  <si>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</si>
  <si>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</si>
  <si>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</si>
  <si>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</si>
  <si>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</si>
  <si>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</si>
  <si>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</si>
  <si>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</si>
  <si>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</si>
  <si>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</si>
  <si>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</si>
  <si>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</si>
  <si>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</si>
  <si>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</si>
  <si>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</si>
  <si>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</si>
  <si>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</si>
  <si>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</si>
  <si>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</si>
  <si>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</si>
  <si>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</si>
  <si>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</si>
  <si>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</si>
  <si>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</si>
  <si>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</si>
  <si>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</si>
  <si>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</si>
  <si>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</si>
  <si>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</si>
  <si>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</si>
  <si>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</si>
  <si>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</si>
  <si>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</si>
  <si>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</si>
  <si>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</si>
  <si>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</si>
  <si>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</si>
  <si>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</si>
  <si>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</si>
  <si>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</si>
  <si>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</si>
  <si>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</si>
  <si>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</si>
  <si>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</si>
  <si>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</si>
  <si>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</si>
  <si>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</si>
  <si>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</si>
  <si>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</si>
  <si>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</si>
  <si>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</si>
  <si>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</si>
  <si>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</si>
  <si>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</si>
  <si>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</si>
  <si>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</si>
  <si>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</si>
  <si>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</si>
  <si>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</si>
  <si>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</si>
  <si>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</si>
  <si>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</si>
  <si>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</si>
  <si>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</si>
  <si>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</si>
  <si>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</si>
  <si>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</si>
  <si>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</si>
  <si>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</si>
  <si>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</si>
  <si>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</si>
  <si>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</si>
  <si>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</si>
  <si>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</si>
  <si>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</si>
  <si>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</si>
  <si>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</si>
  <si>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</si>
  <si>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</si>
  <si>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</si>
  <si>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</si>
  <si>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</si>
  <si>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</si>
  <si>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</si>
  <si>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</si>
  <si>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</si>
  <si>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</si>
  <si>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</si>
  <si>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</si>
  <si>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</si>
  <si>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</si>
  <si>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</si>
  <si>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</si>
  <si>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</si>
  <si>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</si>
  <si>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</si>
  <si>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</si>
  <si>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</si>
  <si>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</si>
  <si>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</si>
  <si>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</si>
  <si>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</si>
  <si>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</si>
  <si>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</si>
  <si>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</si>
  <si>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</si>
  <si>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</si>
  <si>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</si>
  <si>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</si>
  <si>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</si>
  <si>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</si>
  <si>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</si>
  <si>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</si>
  <si>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</si>
  <si>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</si>
  <si>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</si>
  <si>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</si>
  <si>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</si>
  <si>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</si>
  <si>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</si>
  <si>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</si>
  <si>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</si>
  <si>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</si>
  <si>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</si>
  <si>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</si>
  <si>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</si>
  <si>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</si>
  <si>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</si>
  <si>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</si>
  <si>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</si>
  <si>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</si>
  <si>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</si>
  <si>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</si>
  <si>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</si>
  <si>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</si>
  <si>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</si>
  <si>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</si>
  <si>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</si>
  <si>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</si>
  <si>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</si>
  <si>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</si>
  <si>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</si>
  <si>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</si>
  <si>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</si>
  <si>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</si>
  <si>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</si>
  <si>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</si>
  <si>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</si>
  <si>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</si>
  <si>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</si>
  <si>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</si>
  <si>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</si>
  <si>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</si>
  <si>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</si>
  <si>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</si>
  <si>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</si>
  <si>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</si>
  <si>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</si>
  <si>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</si>
  <si>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</si>
  <si>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</si>
  <si>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</si>
  <si>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</si>
  <si>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</si>
  <si>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</si>
  <si>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</si>
  <si>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</si>
  <si>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</si>
  <si>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</si>
  <si>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</si>
  <si>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</si>
  <si>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</si>
  <si>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</si>
  <si>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</si>
  <si>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</si>
  <si>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</si>
  <si>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</si>
  <si>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</si>
  <si>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</si>
  <si>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</si>
  <si>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</si>
  <si>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</si>
  <si>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</si>
  <si>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</si>
  <si>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</si>
  <si>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</si>
  <si>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</si>
  <si>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</si>
  <si>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</si>
  <si>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</si>
  <si>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</si>
  <si>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</si>
  <si>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</si>
  <si>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</si>
  <si>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</si>
  <si>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</si>
  <si>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</si>
  <si>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</si>
  <si>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</si>
  <si>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</si>
  <si>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</si>
  <si>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</si>
  <si>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</si>
  <si>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</si>
  <si>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</si>
  <si>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</si>
  <si>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</si>
  <si>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</si>
  <si>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</si>
  <si>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</si>
  <si>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</si>
  <si>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</si>
  <si>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</si>
  <si>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</si>
  <si>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</si>
  <si>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</si>
  <si>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</si>
  <si>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</si>
  <si>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</si>
  <si>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</si>
  <si>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</si>
  <si>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</si>
  <si>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</si>
  <si>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</si>
  <si>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</si>
  <si>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</si>
  <si>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</si>
  <si>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</si>
  <si>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</si>
  <si>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</si>
  <si>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</si>
  <si>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</si>
  <si>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</si>
  <si>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</si>
  <si>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</si>
  <si>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</si>
  <si>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</si>
  <si>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</si>
  <si>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</si>
  <si>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</si>
  <si>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</si>
  <si>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</si>
  <si>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</si>
  <si>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</si>
  <si>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</si>
  <si>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</si>
  <si>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</si>
  <si>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</si>
  <si>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</si>
  <si>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</si>
  <si>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</si>
  <si>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</si>
  <si>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</si>
  <si>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</si>
  <si>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</si>
  <si>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</si>
  <si>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</si>
  <si>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</si>
  <si>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</si>
  <si>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</si>
  <si>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</si>
  <si>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</si>
  <si>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</si>
  <si>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</si>
  <si>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</si>
  <si>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</si>
  <si>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</si>
  <si>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</si>
  <si>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</si>
  <si>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</si>
  <si>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</si>
  <si>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</si>
  <si>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</si>
  <si>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</si>
  <si>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</si>
  <si>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</si>
  <si>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</si>
  <si>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</si>
  <si>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</si>
  <si>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</si>
  <si>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</si>
  <si>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</si>
  <si>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</si>
  <si>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</si>
  <si>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</si>
  <si>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</si>
  <si>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</si>
  <si>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</si>
  <si>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</si>
  <si>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</si>
  <si>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</si>
  <si>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</si>
  <si>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</si>
  <si>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</si>
  <si>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</si>
  <si>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</si>
  <si>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</si>
  <si>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</si>
  <si>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</si>
  <si>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</si>
  <si>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</si>
  <si>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</si>
  <si>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</si>
  <si>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</si>
  <si>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</si>
  <si>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</si>
  <si>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</si>
  <si>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</si>
  <si>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</si>
  <si>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</si>
  <si>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</si>
  <si>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</si>
  <si>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</si>
  <si>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</si>
  <si>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</si>
  <si>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</si>
  <si>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</si>
  <si>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</si>
  <si>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</si>
  <si>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</si>
  <si>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</si>
  <si>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</si>
  <si>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</si>
  <si>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</si>
  <si>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</si>
  <si>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</si>
  <si>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</si>
  <si>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</si>
  <si>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</si>
  <si>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</si>
  <si>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</si>
  <si>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</si>
  <si>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</si>
  <si>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</si>
  <si>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</si>
  <si>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</si>
  <si>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</si>
  <si>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</si>
  <si>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</si>
  <si>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</si>
  <si>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</si>
  <si>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</si>
  <si>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</si>
  <si>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</si>
  <si>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</si>
  <si>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</si>
  <si>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</si>
  <si>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</si>
  <si>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</si>
  <si>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</si>
  <si>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</si>
  <si>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</si>
  <si>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</si>
  <si>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</si>
  <si>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</si>
  <si>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</si>
  <si>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</si>
  <si>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</si>
  <si>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</si>
  <si>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</si>
  <si>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</si>
  <si>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</si>
  <si>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</si>
  <si>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</si>
  <si>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</si>
  <si>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</si>
  <si>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</si>
  <si>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</si>
  <si>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</si>
  <si>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</si>
  <si>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</si>
  <si>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</si>
  <si>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</si>
  <si>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</si>
  <si>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</si>
  <si>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</si>
  <si>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</si>
  <si>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</si>
  <si>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</si>
  <si>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</si>
  <si>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</si>
  <si>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</si>
  <si>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</si>
  <si>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</si>
  <si>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</si>
  <si>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</si>
  <si>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</si>
  <si>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</si>
  <si>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</si>
  <si>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</si>
  <si>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</si>
  <si>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</si>
  <si>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</si>
  <si>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</si>
  <si>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</si>
  <si>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</si>
  <si>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</si>
  <si>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</si>
  <si>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</si>
  <si>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</si>
  <si>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</si>
  <si>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</si>
  <si>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</si>
  <si>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</si>
  <si>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</si>
  <si>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</si>
  <si>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</si>
  <si>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</si>
  <si>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</si>
  <si>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</si>
  <si>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</si>
  <si>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</si>
  <si>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</si>
  <si>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</si>
  <si>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</si>
  <si>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</si>
  <si>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</si>
  <si>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</si>
  <si>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</si>
  <si>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</si>
  <si>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</si>
  <si>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</si>
  <si>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</si>
  <si>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</si>
  <si>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</si>
  <si>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</si>
  <si>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</si>
  <si>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</si>
  <si>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</si>
  <si>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</si>
  <si>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</si>
  <si>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</si>
  <si>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</si>
  <si>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</si>
  <si>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</si>
  <si>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</si>
  <si>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</si>
  <si>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</si>
  <si>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</si>
  <si>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</si>
  <si>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</si>
  <si>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</si>
  <si>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</si>
  <si>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</si>
  <si>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</si>
  <si>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</si>
  <si>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</si>
  <si>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</si>
  <si>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</si>
  <si>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</si>
  <si>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</si>
  <si>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</si>
  <si>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</si>
  <si>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</si>
  <si>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</si>
  <si>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</si>
  <si>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</si>
  <si>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</si>
  <si>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</si>
  <si>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</si>
  <si>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</si>
  <si>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</si>
  <si>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</si>
  <si>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</si>
  <si>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</si>
  <si>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</si>
  <si>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</si>
  <si>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</si>
  <si>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</si>
  <si>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</si>
  <si>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</si>
  <si>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</si>
  <si>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</si>
  <si>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</si>
  <si>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</si>
  <si>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</si>
  <si>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</si>
  <si>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</si>
  <si>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</si>
  <si>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</si>
  <si>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</si>
  <si>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</si>
  <si>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</si>
  <si>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</si>
  <si>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</si>
  <si>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</si>
  <si>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</si>
  <si>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</si>
  <si>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</si>
  <si>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</si>
  <si>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</si>
  <si>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</si>
  <si>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</si>
  <si>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</si>
  <si>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</si>
  <si>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</si>
  <si>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</si>
  <si>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</si>
  <si>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</si>
  <si>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</si>
  <si>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</si>
  <si>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</si>
  <si>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</si>
  <si>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</si>
  <si>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</si>
  <si>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</si>
  <si>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</si>
  <si>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</si>
  <si>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</si>
  <si>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</si>
  <si>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</si>
  <si>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</si>
  <si>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</si>
  <si>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</si>
  <si>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</si>
  <si>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</si>
  <si>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</si>
  <si>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</si>
  <si>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</si>
  <si>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</si>
  <si>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</si>
  <si>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</si>
  <si>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</si>
  <si>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</si>
  <si>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</si>
  <si>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</si>
  <si>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</si>
  <si>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</si>
  <si>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</si>
  <si>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</si>
  <si>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</si>
  <si>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</si>
  <si>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</si>
  <si>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</si>
  <si>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</si>
  <si>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</si>
  <si>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</si>
  <si>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</si>
  <si>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</si>
  <si>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</si>
  <si>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</si>
  <si>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</si>
  <si>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</si>
  <si>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</si>
  <si>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</si>
  <si>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</si>
  <si>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</si>
  <si>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</si>
  <si>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</si>
  <si>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</si>
  <si>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</si>
  <si>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</si>
  <si>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</si>
  <si>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</si>
  <si>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</si>
  <si>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</si>
  <si>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</si>
  <si>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</si>
  <si>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</si>
  <si>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</si>
  <si>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</si>
  <si>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</si>
  <si>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</si>
  <si>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</si>
  <si>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</si>
  <si>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</si>
  <si>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</si>
  <si>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</si>
  <si>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</si>
  <si>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</si>
  <si>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</si>
  <si>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</si>
  <si>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</si>
  <si>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</si>
  <si>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</si>
  <si>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</si>
  <si>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</si>
  <si>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</si>
  <si>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</si>
  <si>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</si>
  <si>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</si>
  <si>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</si>
  <si>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</si>
  <si>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</si>
  <si>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</si>
  <si>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</si>
  <si>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</si>
  <si>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</si>
  <si>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</si>
  <si>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</si>
  <si>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</si>
  <si>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</si>
  <si>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</si>
  <si>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</si>
  <si>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</si>
  <si>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</si>
  <si>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</si>
  <si>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</si>
  <si>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</si>
  <si>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</si>
  <si>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</si>
  <si>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</si>
  <si>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</si>
  <si>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</si>
  <si>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</si>
  <si>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</si>
  <si>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</si>
  <si>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</si>
  <si>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</si>
  <si>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</si>
  <si>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</si>
  <si>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</si>
  <si>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</si>
  <si>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</si>
  <si>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</si>
  <si>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</si>
  <si>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</si>
  <si>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</si>
  <si>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</si>
  <si>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</si>
  <si>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</si>
  <si>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</si>
  <si>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</si>
  <si>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</si>
  <si>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</si>
  <si>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</si>
  <si>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</si>
  <si>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</si>
  <si>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</si>
  <si>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</si>
  <si>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</si>
  <si>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</si>
  <si>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</si>
  <si>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</si>
  <si>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</si>
  <si>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</si>
  <si>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</si>
  <si>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</si>
  <si>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</si>
  <si>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</si>
  <si>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</si>
  <si>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</si>
  <si>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</si>
  <si>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</si>
  <si>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</si>
  <si>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</si>
  <si>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</si>
  <si>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</si>
  <si>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</si>
  <si>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</si>
  <si>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</si>
  <si>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</si>
  <si>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</si>
  <si>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</si>
  <si>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</si>
  <si>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</si>
  <si>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</si>
  <si>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</si>
  <si>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</si>
  <si>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</si>
  <si>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</si>
  <si>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</si>
  <si>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</si>
  <si>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</si>
  <si>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</si>
  <si>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</si>
  <si>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</si>
  <si>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</si>
  <si>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</si>
  <si>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</si>
  <si>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</si>
  <si>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</si>
  <si>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</si>
  <si>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</si>
  <si>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</si>
  <si>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</si>
  <si>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</si>
  <si>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</si>
  <si>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</si>
  <si>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</si>
  <si>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</si>
  <si>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</si>
  <si>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</si>
  <si>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</si>
  <si>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</si>
  <si>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</si>
  <si>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</si>
  <si>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</si>
  <si>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</si>
  <si>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</si>
  <si>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</si>
  <si>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</si>
  <si>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</si>
  <si>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</si>
  <si>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</si>
  <si>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</si>
  <si>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</si>
  <si>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</si>
  <si>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</si>
  <si>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</si>
  <si>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</si>
  <si>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</si>
  <si>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</si>
  <si>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</si>
  <si>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</si>
  <si>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</si>
  <si>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</si>
  <si>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</si>
  <si>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</si>
  <si>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</si>
  <si>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</si>
  <si>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</si>
  <si>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</si>
  <si>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</si>
  <si>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</si>
  <si>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</si>
  <si>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</si>
  <si>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</si>
  <si>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</si>
  <si>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</si>
  <si>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</si>
  <si>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</si>
  <si>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</si>
  <si>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</si>
  <si>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</si>
  <si>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</si>
  <si>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</si>
  <si>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</si>
  <si>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</si>
  <si>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</si>
  <si>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</si>
  <si>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</si>
  <si>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</si>
  <si>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</si>
  <si>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</si>
  <si>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</si>
  <si>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</si>
  <si>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</si>
  <si>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</si>
  <si>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</si>
  <si>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</si>
  <si>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</si>
  <si>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</si>
  <si>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</si>
  <si>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</si>
  <si>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</si>
  <si>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</si>
  <si>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</si>
  <si>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</si>
  <si>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</si>
  <si>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</si>
  <si>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</si>
  <si>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</si>
  <si>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</si>
  <si>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</si>
  <si>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</si>
  <si>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</si>
  <si>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</si>
  <si>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</si>
  <si>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</si>
  <si>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</si>
  <si>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</si>
  <si>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</si>
  <si>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</si>
  <si>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</si>
  <si>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</si>
  <si>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</si>
  <si>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</si>
  <si>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</si>
  <si>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</si>
  <si>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</si>
  <si>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</si>
  <si>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</si>
  <si>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</si>
  <si>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</si>
  <si>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</si>
  <si>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</si>
  <si>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</si>
  <si>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</si>
  <si>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</si>
  <si>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</si>
  <si>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</si>
  <si>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</si>
  <si>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</si>
  <si>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</si>
  <si>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</si>
  <si>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</si>
  <si>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</si>
  <si>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</si>
  <si>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</si>
  <si>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</si>
  <si>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</si>
  <si>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</si>
  <si>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</si>
  <si>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</si>
  <si>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</si>
  <si>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</si>
  <si>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</si>
  <si>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</si>
  <si>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</si>
  <si>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</si>
  <si>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</si>
  <si>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</si>
  <si>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</si>
  <si>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</si>
  <si>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</si>
  <si>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</si>
  <si>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</si>
  <si>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</si>
  <si>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</si>
  <si>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</si>
  <si>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</si>
  <si>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</si>
  <si>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</si>
  <si>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</si>
  <si>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</si>
  <si>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</si>
  <si>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</si>
  <si>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</si>
  <si>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</si>
  <si>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</si>
  <si>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</si>
  <si>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</si>
  <si>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</si>
  <si>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</si>
  <si>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</si>
  <si>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</si>
  <si>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</si>
  <si>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</si>
  <si>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</si>
  <si>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</si>
  <si>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</si>
  <si>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</si>
  <si>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</si>
  <si>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</si>
  <si>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</si>
  <si>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</si>
  <si>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</si>
  <si>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</si>
  <si>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</si>
  <si>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</si>
  <si>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</si>
  <si>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</si>
  <si>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</si>
  <si>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</si>
  <si>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</si>
  <si>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</si>
  <si>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</si>
  <si>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</si>
  <si>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</si>
  <si>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</si>
  <si>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</si>
  <si>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</si>
  <si>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</si>
  <si>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</si>
  <si>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</si>
  <si>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</si>
  <si>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</si>
  <si>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</si>
  <si>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</si>
  <si>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</si>
  <si>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</si>
  <si>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</si>
  <si>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</si>
  <si>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</si>
  <si>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</si>
  <si>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</si>
  <si>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</si>
  <si>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</si>
  <si>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</si>
  <si>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</si>
  <si>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</si>
  <si>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</si>
  <si>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</si>
  <si>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</si>
  <si>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</si>
  <si>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</si>
  <si>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</si>
  <si>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</si>
  <si>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</si>
  <si>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</si>
  <si>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</si>
  <si>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</si>
  <si>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</si>
  <si>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</si>
  <si>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</si>
  <si>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</si>
  <si>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</si>
  <si>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</si>
  <si>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</si>
  <si>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</si>
  <si>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</si>
  <si>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</si>
  <si>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</si>
  <si>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</si>
  <si>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</si>
  <si>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</si>
  <si>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</si>
  <si>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</si>
  <si>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</si>
  <si>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</si>
  <si>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</si>
  <si>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</si>
  <si>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</si>
  <si>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</si>
  <si>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</si>
  <si>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</si>
  <si>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</si>
  <si>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</si>
  <si>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</si>
  <si>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</si>
  <si>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</si>
  <si>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</si>
  <si>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</si>
  <si>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</si>
  <si>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</si>
  <si>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</si>
  <si>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</si>
  <si>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</si>
  <si>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</si>
  <si>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</si>
  <si>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</si>
  <si>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</si>
  <si>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</si>
  <si>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</si>
  <si>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</si>
  <si>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</si>
  <si>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</si>
  <si>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</si>
  <si>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</si>
  <si>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</si>
  <si>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</si>
  <si>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</si>
  <si>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</si>
  <si>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</si>
  <si>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</si>
  <si>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</si>
  <si>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</si>
  <si>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</si>
  <si>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</si>
  <si>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</si>
  <si>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</si>
  <si>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</si>
  <si>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</si>
  <si>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</si>
  <si>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</si>
  <si>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</si>
  <si>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</si>
  <si>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</si>
  <si>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</si>
  <si>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</si>
  <si>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</si>
  <si>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</si>
  <si>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</si>
  <si>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</si>
  <si>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</si>
  <si>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</si>
  <si>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</si>
  <si>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</si>
  <si>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</si>
  <si>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</si>
  <si>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</si>
  <si>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</si>
  <si>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</si>
  <si>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</si>
  <si>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</si>
  <si>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</si>
  <si>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</si>
  <si>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</si>
  <si>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</si>
  <si>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</si>
  <si>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</si>
  <si>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</si>
  <si>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</si>
  <si>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</si>
  <si>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</si>
  <si>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</si>
  <si>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</si>
  <si>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</si>
  <si>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</si>
  <si>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</si>
  <si>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</si>
  <si>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</si>
  <si>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</si>
  <si>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</si>
  <si>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</si>
  <si>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</si>
  <si>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</si>
  <si>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</si>
  <si>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</si>
  <si>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</si>
  <si>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</si>
  <si>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</si>
  <si>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</si>
  <si>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</si>
  <si>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</si>
  <si>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</si>
  <si>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</si>
  <si>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</si>
  <si>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</si>
  <si>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</si>
  <si>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</si>
  <si>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</si>
  <si>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</si>
  <si>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</si>
  <si>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</si>
  <si>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</si>
  <si>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</si>
  <si>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</si>
  <si>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</si>
  <si>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</si>
  <si>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</si>
  <si>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</si>
  <si>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</si>
  <si>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</si>
  <si>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</si>
  <si>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</si>
  <si>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</si>
  <si>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</si>
  <si>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</si>
  <si>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</si>
  <si>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</si>
  <si>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</si>
  <si>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</si>
  <si>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</si>
  <si>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</si>
  <si>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</si>
  <si>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</si>
  <si>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</si>
  <si>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</si>
  <si>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</si>
  <si>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</si>
  <si>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</si>
  <si>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</si>
  <si>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</si>
  <si>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</si>
  <si>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</si>
  <si>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</si>
  <si>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</si>
  <si>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</si>
  <si>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</si>
  <si>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</si>
  <si>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</si>
  <si>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</si>
  <si>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</si>
  <si>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</si>
  <si>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</si>
  <si>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</si>
  <si>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</si>
  <si>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</si>
  <si>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</si>
  <si>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</si>
  <si>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</si>
  <si>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</si>
  <si>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</si>
  <si>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</si>
  <si>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</si>
  <si>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</si>
  <si>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</si>
  <si>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</si>
  <si>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</si>
  <si>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</si>
  <si>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</si>
  <si>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</si>
  <si>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</si>
  <si>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</si>
  <si>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</si>
  <si>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</si>
  <si>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</si>
  <si>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</si>
  <si>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</si>
  <si>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</si>
  <si>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</si>
  <si>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</si>
  <si>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</si>
  <si>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</si>
  <si>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</si>
  <si>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</si>
  <si>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</si>
  <si>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</si>
  <si>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</si>
  <si>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</si>
  <si>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</si>
  <si>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</si>
  <si>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</si>
  <si>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</si>
  <si>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</si>
  <si>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</si>
  <si>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</si>
  <si>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</si>
  <si>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</si>
  <si>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</si>
  <si>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</si>
  <si>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</si>
  <si>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</si>
  <si>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</si>
  <si>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</si>
  <si>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</si>
  <si>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</si>
  <si>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</si>
  <si>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</si>
  <si>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</si>
  <si>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</si>
  <si>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</si>
  <si>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</si>
  <si>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</si>
  <si>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</si>
  <si>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</si>
  <si>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</si>
  <si>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</si>
  <si>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</si>
  <si>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</si>
  <si>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</si>
  <si>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</si>
  <si>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</si>
  <si>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</si>
  <si>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</si>
  <si>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</si>
  <si>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</si>
  <si>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</si>
  <si>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</si>
  <si>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</si>
  <si>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</si>
  <si>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</si>
  <si>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</si>
  <si>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</si>
  <si>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</si>
  <si>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</si>
  <si>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</si>
  <si>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</si>
  <si>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</si>
  <si>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</si>
  <si>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</si>
  <si>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</si>
  <si>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</si>
  <si>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</si>
  <si>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</si>
  <si>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</si>
  <si>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</si>
  <si>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</si>
  <si>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</si>
  <si>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</si>
  <si>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</si>
  <si>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</si>
  <si>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</si>
  <si>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</si>
  <si>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</si>
  <si>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</si>
  <si>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</si>
  <si>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</si>
  <si>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</si>
  <si>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</si>
  <si>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</si>
  <si>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</si>
  <si>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</si>
  <si>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</si>
  <si>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</si>
  <si>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</si>
  <si>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</si>
  <si>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</si>
  <si>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</si>
  <si>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</si>
  <si>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</si>
  <si>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</si>
  <si>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</si>
  <si>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</si>
  <si>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</si>
  <si>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</si>
  <si>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</si>
  <si>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</si>
  <si>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</si>
  <si>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</si>
  <si>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</si>
  <si>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</si>
  <si>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</si>
  <si>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</si>
  <si>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</si>
  <si>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</si>
  <si>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</si>
  <si>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</si>
  <si>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</si>
  <si>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</si>
  <si>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</si>
  <si>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</si>
  <si>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</si>
  <si>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</si>
  <si>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</si>
  <si>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</si>
  <si>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</si>
  <si>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</si>
  <si>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</si>
  <si>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</si>
  <si>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</si>
  <si>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</si>
  <si>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</si>
  <si>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</si>
  <si>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</si>
  <si>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</si>
  <si>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</si>
  <si>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</si>
  <si>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</si>
  <si>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</si>
  <si>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</si>
  <si>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</si>
  <si>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</si>
  <si>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</si>
  <si>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</si>
  <si>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</si>
  <si>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</si>
  <si>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</si>
  <si>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</si>
  <si>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</si>
  <si>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</si>
  <si>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</si>
  <si>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</si>
  <si>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</si>
  <si>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</si>
  <si>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</si>
  <si>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</si>
  <si>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</si>
  <si>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</si>
  <si>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</si>
  <si>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</si>
  <si>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</si>
  <si>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</si>
  <si>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</si>
  <si>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</si>
  <si>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</si>
  <si>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</si>
  <si>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</si>
  <si>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</si>
  <si>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</si>
  <si>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</si>
  <si>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</si>
  <si>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</si>
  <si>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</si>
  <si>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</si>
  <si>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</si>
  <si>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</si>
  <si>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</si>
  <si>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</si>
  <si>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</si>
  <si>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</si>
  <si>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</si>
  <si>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</si>
  <si>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</si>
  <si>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</si>
  <si>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</si>
  <si>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</si>
  <si>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</si>
  <si>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</si>
  <si>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</si>
  <si>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</si>
  <si>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</si>
  <si>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</si>
  <si>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</si>
  <si>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</si>
  <si>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</si>
  <si>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</si>
  <si>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</si>
  <si>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</si>
  <si>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</si>
  <si>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</si>
  <si>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</si>
  <si>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</si>
  <si>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</si>
  <si>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</si>
  <si>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</si>
  <si>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</si>
  <si>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</si>
  <si>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</si>
  <si>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</si>
  <si>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</si>
  <si>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</si>
  <si>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</si>
  <si>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</si>
  <si>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</si>
  <si>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</si>
  <si>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</si>
  <si>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</si>
  <si>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</si>
  <si>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</si>
  <si>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</si>
  <si>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</si>
  <si>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</si>
  <si>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</si>
  <si>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</si>
  <si>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</si>
  <si>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</si>
  <si>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</si>
  <si>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</si>
  <si>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</si>
  <si>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</si>
  <si>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</si>
  <si>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</si>
  <si>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</si>
  <si>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</si>
  <si>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</si>
  <si>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</si>
  <si>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</si>
  <si>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</si>
  <si>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</si>
  <si>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</si>
  <si>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</si>
  <si>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</si>
  <si>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</si>
  <si>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</si>
  <si>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</si>
  <si>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</si>
  <si>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</si>
  <si>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</si>
  <si>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</si>
  <si>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</si>
  <si>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</si>
  <si>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</si>
  <si>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</si>
  <si>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</si>
  <si>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</si>
  <si>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</si>
  <si>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</si>
  <si>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</si>
  <si>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</si>
  <si>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</si>
  <si>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</si>
  <si>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</si>
  <si>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</si>
  <si>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</si>
  <si>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</si>
  <si>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</si>
  <si>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</si>
  <si>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</si>
  <si>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</si>
  <si>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</si>
  <si>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</si>
  <si>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</si>
  <si>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</si>
  <si>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</si>
  <si>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</si>
  <si>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</si>
  <si>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</si>
  <si>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</si>
  <si>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</si>
  <si>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</si>
  <si>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</si>
  <si>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</si>
  <si>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</si>
  <si>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</si>
  <si>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</si>
  <si>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</si>
  <si>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</si>
  <si>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</si>
  <si>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</si>
  <si>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</si>
  <si>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</si>
  <si>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</si>
  <si>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</si>
  <si>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</si>
  <si>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</si>
  <si>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</si>
  <si>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</si>
  <si>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</si>
  <si>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</si>
  <si>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</si>
  <si>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</si>
  <si>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</si>
  <si>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</si>
  <si>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</si>
  <si>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</si>
  <si>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</si>
  <si>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</si>
  <si>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</si>
  <si>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</si>
  <si>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</si>
  <si>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</si>
  <si>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</si>
  <si>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</si>
  <si>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</si>
  <si>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</si>
  <si>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</si>
  <si>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</si>
  <si>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</si>
  <si>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</si>
  <si>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</si>
  <si>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</si>
  <si>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</si>
  <si>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</si>
  <si>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</si>
  <si>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</si>
  <si>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</si>
  <si>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</si>
  <si>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</si>
  <si>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</si>
  <si>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</si>
  <si>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</si>
  <si>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</si>
  <si>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</si>
  <si>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</si>
  <si>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</si>
  <si>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</si>
  <si>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</si>
  <si>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</si>
  <si>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</si>
  <si>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</si>
  <si>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</si>
  <si>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</si>
  <si>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</si>
  <si>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</si>
  <si>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</si>
  <si>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</si>
  <si>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</si>
  <si>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</si>
  <si>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</si>
  <si>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</si>
  <si>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</si>
  <si>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</si>
  <si>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</si>
  <si>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</si>
  <si>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</si>
  <si>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</si>
  <si>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</si>
  <si>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</si>
  <si>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</si>
  <si>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</si>
  <si>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</si>
  <si>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</si>
  <si>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</si>
  <si>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</si>
  <si>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</si>
  <si>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</si>
  <si>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</si>
  <si>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</si>
  <si>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</si>
  <si>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</si>
  <si>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</si>
  <si>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</si>
  <si>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</si>
  <si>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</si>
  <si>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</si>
  <si>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</si>
  <si>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</si>
  <si>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</si>
  <si>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</si>
  <si>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</si>
  <si>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</si>
  <si>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</si>
  <si>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</si>
  <si>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</si>
  <si>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</si>
  <si>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</si>
  <si>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</si>
  <si>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</si>
  <si>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</si>
  <si>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</si>
  <si>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</si>
  <si>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</si>
  <si>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</si>
  <si>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</si>
  <si>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</si>
  <si>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</si>
  <si>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</si>
  <si>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</si>
  <si>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</si>
  <si>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</si>
  <si>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</si>
  <si>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</si>
  <si>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</si>
  <si>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</si>
  <si>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</si>
  <si>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</si>
  <si>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</si>
  <si>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</si>
  <si>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</si>
  <si>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</si>
  <si>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</si>
  <si>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</si>
  <si>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</si>
  <si>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</si>
  <si>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</si>
  <si>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</si>
  <si>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</si>
  <si>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</si>
  <si>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</si>
  <si>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</si>
  <si>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</si>
  <si>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</si>
  <si>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</si>
  <si>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</si>
  <si>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</si>
  <si>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</si>
  <si>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</si>
  <si>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</si>
  <si>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</si>
  <si>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</si>
  <si>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</si>
  <si>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</si>
  <si>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</si>
  <si>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</si>
  <si>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</si>
  <si>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</si>
  <si>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</si>
  <si>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</si>
  <si>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</si>
  <si>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</si>
  <si>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</si>
  <si>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</si>
  <si>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</si>
  <si>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</si>
  <si>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</si>
  <si>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</si>
  <si>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</si>
  <si>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</si>
  <si>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</si>
  <si>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</si>
  <si>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</si>
  <si>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</si>
  <si>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</si>
  <si>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</si>
  <si>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</si>
  <si>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</si>
  <si>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</si>
  <si>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</si>
  <si>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</si>
  <si>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</si>
  <si>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</si>
  <si>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</si>
  <si>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</si>
  <si>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</si>
  <si>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</si>
  <si>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</si>
  <si>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</si>
  <si>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</si>
  <si>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</si>
  <si>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</si>
  <si>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</si>
  <si>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</si>
  <si>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</si>
  <si>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</si>
  <si>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</si>
  <si>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</si>
  <si>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</si>
  <si>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</si>
  <si>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</si>
  <si>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</si>
  <si>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</si>
  <si>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</si>
  <si>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</si>
  <si>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</si>
  <si>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</si>
  <si>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</si>
  <si>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</si>
  <si>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</si>
  <si>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</si>
  <si>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</si>
  <si>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</si>
  <si>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</si>
  <si>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</si>
  <si>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</si>
  <si>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</si>
  <si>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</si>
  <si>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</si>
  <si>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</si>
  <si>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</si>
  <si>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</si>
  <si>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</si>
  <si>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</si>
  <si>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</si>
  <si>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</si>
  <si>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</si>
  <si>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</si>
  <si>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</si>
  <si>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</si>
  <si>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</si>
  <si>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</si>
  <si>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</si>
  <si>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</si>
  <si>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</si>
  <si>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</si>
  <si>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</si>
  <si>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</si>
  <si>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</si>
  <si>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</si>
  <si>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</si>
  <si>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</si>
  <si>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</si>
  <si>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</si>
  <si>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</si>
  <si>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</si>
  <si>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</si>
  <si>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</si>
  <si>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</si>
  <si>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</si>
  <si>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</si>
  <si>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</si>
  <si>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</si>
  <si>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</si>
  <si>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</si>
  <si>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</si>
  <si>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</si>
  <si>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</si>
  <si>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</si>
  <si>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</si>
  <si>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</si>
  <si>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</si>
  <si>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</si>
  <si>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</si>
  <si>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</si>
  <si>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</si>
  <si>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</si>
  <si>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</si>
  <si>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</si>
  <si>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</si>
  <si>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</si>
  <si>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</si>
  <si>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</si>
  <si>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</si>
  <si>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</si>
  <si>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</si>
  <si>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</si>
  <si>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</si>
  <si>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</si>
  <si>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</si>
  <si>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</si>
  <si>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</si>
  <si>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</si>
  <si>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</si>
  <si>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</si>
  <si>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</si>
  <si>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</si>
  <si>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</si>
  <si>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</si>
  <si>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</si>
  <si>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</si>
  <si>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</si>
  <si>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</si>
  <si>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</si>
  <si>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</si>
  <si>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</si>
  <si>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</si>
  <si>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</si>
  <si>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</si>
  <si>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</si>
  <si>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</si>
  <si>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</si>
  <si>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</si>
  <si>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</si>
  <si>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</si>
  <si>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</si>
  <si>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</si>
  <si>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</si>
  <si>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</si>
  <si>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</si>
  <si>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</si>
  <si>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</si>
  <si>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</si>
  <si>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</si>
  <si>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</si>
  <si>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</si>
  <si>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</si>
  <si>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</si>
  <si>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</si>
  <si>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</si>
  <si>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</si>
  <si>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</si>
  <si>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</si>
  <si>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</si>
  <si>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</si>
  <si>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</si>
  <si>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</si>
  <si>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</si>
  <si>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</si>
  <si>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</si>
  <si>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</si>
  <si>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</si>
  <si>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</si>
  <si>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</si>
  <si>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</si>
  <si>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</si>
  <si>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</si>
  <si>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</si>
  <si>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</si>
  <si>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</si>
  <si>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</si>
  <si>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</si>
  <si>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</si>
  <si>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</si>
  <si>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</si>
  <si>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</si>
  <si>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</si>
  <si>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</si>
  <si>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</si>
  <si>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</si>
  <si>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</si>
  <si>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</si>
  <si>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</si>
  <si>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</si>
  <si>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</si>
  <si>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</si>
  <si>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</si>
  <si>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</si>
  <si>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</si>
  <si>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</si>
  <si>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</si>
  <si>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</si>
  <si>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</si>
  <si>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</si>
  <si>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</si>
  <si>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</si>
  <si>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</si>
  <si>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</si>
  <si>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</si>
  <si>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</si>
  <si>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</si>
  <si>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</si>
  <si>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</si>
  <si>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</si>
  <si>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</si>
  <si>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</si>
  <si>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</si>
  <si>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</si>
  <si>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</si>
  <si>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</si>
  <si>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</si>
  <si>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</si>
  <si>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</si>
  <si>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</si>
  <si>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</si>
  <si>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</si>
  <si>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</si>
  <si>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</si>
  <si>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</si>
  <si>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</si>
  <si>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</si>
  <si>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</si>
  <si>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</si>
  <si>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</si>
  <si>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</si>
  <si>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</si>
  <si>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</si>
  <si>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</si>
  <si>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</si>
  <si>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</si>
  <si>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</si>
  <si>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</si>
  <si>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</si>
  <si>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</si>
  <si>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</si>
  <si>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</si>
  <si>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</si>
  <si>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</si>
  <si>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</si>
  <si>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</si>
  <si>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</si>
  <si>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</si>
  <si>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</si>
  <si>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</si>
  <si>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</si>
  <si>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</si>
  <si>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</si>
  <si>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</si>
  <si>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</si>
  <si>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</si>
  <si>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</si>
  <si>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</si>
  <si>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</si>
  <si>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</si>
  <si>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</si>
  <si>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</si>
  <si>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</si>
  <si>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</si>
  <si>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</si>
  <si>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</si>
  <si>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</si>
  <si>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</si>
  <si>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</si>
  <si>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</si>
  <si>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</si>
  <si>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</si>
  <si>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</si>
  <si>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</si>
  <si>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</si>
  <si>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</si>
  <si>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</si>
  <si>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</si>
  <si>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</si>
  <si>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</si>
  <si>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</si>
  <si>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</si>
  <si>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</si>
  <si>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</si>
  <si>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</si>
  <si>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</si>
  <si>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</si>
  <si>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</si>
  <si>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</si>
  <si>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</si>
  <si>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</si>
  <si>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</si>
  <si>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</si>
  <si>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</si>
  <si>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</si>
  <si>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</si>
  <si>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</si>
  <si>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</si>
  <si>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</si>
  <si>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</si>
  <si>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</si>
  <si>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</si>
  <si>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</si>
  <si>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</si>
  <si>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</si>
  <si>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</si>
  <si>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</si>
  <si>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</si>
  <si>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</si>
  <si>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</si>
  <si>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</si>
  <si>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</si>
  <si>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</si>
  <si>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</si>
  <si>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</si>
  <si>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</si>
  <si>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</si>
  <si>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</si>
  <si>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</si>
  <si>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</si>
  <si>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</si>
  <si>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</si>
  <si>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</si>
  <si>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</si>
  <si>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</si>
  <si>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</si>
  <si>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</si>
  <si>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</si>
  <si>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</si>
  <si>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</si>
  <si>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</si>
  <si>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</si>
  <si>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</si>
  <si>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</si>
  <si>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</si>
  <si>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</si>
  <si>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</si>
  <si>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</si>
  <si>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</si>
  <si>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</si>
  <si>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</si>
  <si>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</si>
  <si>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</si>
  <si>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</si>
  <si>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</si>
  <si>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</si>
  <si>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</si>
  <si>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</si>
  <si>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</si>
  <si>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</si>
  <si>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</si>
  <si>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</si>
  <si>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</si>
  <si>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</si>
  <si>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</si>
  <si>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</si>
  <si>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</si>
  <si>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</si>
  <si>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</si>
  <si>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</si>
  <si>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</si>
  <si>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</si>
  <si>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</si>
  <si>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</si>
  <si>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</si>
  <si>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</si>
  <si>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</si>
  <si>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</si>
  <si>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</si>
  <si>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</si>
  <si>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</si>
  <si>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</si>
  <si>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</si>
  <si>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</si>
  <si>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</si>
  <si>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</si>
  <si>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</si>
  <si>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</si>
  <si>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</si>
  <si>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</si>
  <si>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</si>
  <si>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</si>
  <si>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</si>
  <si>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</si>
  <si>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</si>
  <si>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</si>
  <si>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</si>
  <si>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</si>
  <si>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</si>
  <si>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</si>
  <si>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</si>
  <si>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</si>
  <si>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</si>
  <si>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</si>
  <si>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</si>
  <si>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</si>
  <si>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</si>
  <si>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</si>
  <si>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</si>
  <si>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</si>
  <si>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</si>
  <si>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</si>
  <si>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</si>
  <si>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</si>
  <si>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</si>
  <si>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</si>
  <si>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</si>
  <si>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</si>
  <si>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</si>
  <si>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</si>
  <si>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</si>
  <si>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</si>
  <si>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</si>
  <si>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</si>
  <si>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</si>
  <si>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</si>
  <si>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</si>
  <si>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</si>
  <si>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</si>
  <si>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</si>
  <si>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</si>
  <si>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</si>
  <si>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</si>
  <si>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</si>
  <si>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</si>
  <si>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</si>
  <si>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</si>
  <si>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</si>
  <si>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</si>
  <si>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</si>
  <si>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</si>
  <si>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</si>
  <si>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</si>
  <si>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</si>
  <si>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</si>
  <si>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</si>
  <si>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</si>
  <si>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</si>
  <si>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</si>
  <si>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</si>
  <si>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</si>
  <si>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</si>
  <si>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</si>
  <si>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</si>
  <si>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</si>
  <si>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</si>
  <si>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</si>
  <si>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</si>
  <si>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</si>
  <si>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</si>
  <si>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</si>
  <si>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</si>
  <si>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</si>
  <si>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</si>
  <si>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</si>
  <si>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</si>
  <si>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</si>
  <si>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</si>
  <si>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</si>
  <si>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</si>
  <si>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</si>
  <si>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</si>
  <si>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</si>
  <si>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</si>
  <si>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</si>
  <si>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</si>
  <si>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</si>
  <si>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</si>
  <si>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</si>
  <si>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</si>
  <si>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</si>
  <si>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</si>
  <si>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</si>
  <si>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</si>
  <si>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</si>
  <si>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</si>
  <si>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</si>
  <si>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</si>
  <si>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</si>
  <si>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</si>
  <si>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</si>
  <si>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</si>
  <si>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</si>
  <si>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</si>
  <si>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</si>
  <si>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</si>
  <si>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</si>
  <si>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</si>
  <si>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</si>
  <si>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</si>
  <si>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</si>
  <si>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</si>
  <si>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</si>
  <si>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</si>
  <si>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</si>
  <si>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</si>
  <si>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</si>
  <si>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</si>
  <si>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</si>
  <si>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</si>
  <si>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</si>
  <si>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</si>
  <si>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</si>
  <si>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</si>
  <si>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</si>
  <si>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</si>
  <si>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</si>
  <si>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</si>
  <si>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</si>
  <si>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</si>
  <si>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</si>
  <si>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</si>
  <si>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</si>
  <si>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</si>
  <si>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</si>
  <si>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</si>
  <si>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</si>
  <si>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</si>
  <si>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</si>
  <si>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</si>
  <si>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</si>
  <si>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</si>
  <si>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</si>
  <si>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</si>
  <si>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</si>
  <si>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</si>
  <si>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</si>
  <si>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</si>
  <si>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</si>
  <si>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</si>
  <si>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</si>
  <si>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</si>
  <si>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</si>
  <si>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</si>
  <si>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</si>
  <si>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</si>
  <si>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</si>
  <si>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</si>
  <si>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</si>
  <si>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</si>
  <si>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</si>
  <si>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</si>
  <si>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</si>
  <si>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</si>
  <si>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</si>
  <si>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</si>
  <si>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</si>
  <si>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</si>
  <si>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</si>
  <si>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</si>
  <si>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</si>
  <si>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</si>
  <si>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</si>
  <si>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</si>
  <si>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</si>
  <si>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</si>
  <si>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</si>
  <si>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</si>
  <si>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</si>
  <si>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</si>
  <si>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</si>
  <si>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</si>
  <si>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</si>
  <si>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</si>
  <si>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</si>
  <si>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</si>
  <si>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</si>
  <si>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</si>
  <si>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</si>
  <si>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</si>
  <si>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</si>
  <si>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</si>
  <si>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</si>
  <si>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</si>
  <si>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</si>
  <si>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</si>
  <si>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</si>
  <si>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</si>
  <si>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</si>
  <si>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</si>
  <si>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</si>
  <si>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</si>
  <si>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</si>
  <si>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</si>
  <si>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</si>
  <si>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</si>
  <si>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</si>
  <si>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</si>
  <si>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</si>
  <si>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</si>
  <si>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</si>
  <si>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</si>
  <si>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</si>
  <si>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</si>
  <si>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</si>
  <si>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</si>
  <si>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</si>
  <si>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</si>
  <si>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</si>
  <si>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</si>
  <si>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</si>
  <si>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</si>
  <si>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</si>
  <si>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</si>
  <si>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</si>
  <si>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</si>
  <si>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</si>
  <si>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</si>
  <si>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</si>
  <si>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</si>
  <si>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</si>
  <si>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</si>
  <si>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</si>
  <si>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</si>
  <si>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</si>
  <si>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</si>
  <si>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</si>
  <si>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</si>
  <si>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</si>
  <si>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</si>
  <si>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</si>
  <si>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</si>
  <si>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</si>
  <si>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</si>
  <si>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</si>
  <si>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</si>
  <si>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</si>
  <si>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</si>
  <si>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</si>
  <si>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</si>
  <si>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</si>
  <si>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</si>
  <si>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</si>
  <si>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</si>
  <si>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</si>
  <si>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</si>
  <si>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</si>
  <si>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</si>
  <si>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</si>
  <si>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</si>
  <si>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</si>
  <si>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</si>
  <si>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</si>
  <si>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</si>
  <si>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</si>
  <si>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</si>
  <si>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</si>
  <si>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</si>
  <si>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</si>
  <si>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</si>
  <si>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</si>
  <si>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</si>
  <si>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</si>
  <si>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</si>
  <si>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</si>
  <si>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</si>
  <si>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</si>
  <si>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</si>
  <si>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</si>
  <si>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</si>
  <si>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</si>
  <si>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</si>
  <si>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</si>
  <si>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</si>
  <si>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</si>
  <si>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</si>
  <si>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</si>
  <si>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</si>
  <si>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</si>
  <si>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</si>
  <si>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</si>
  <si>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</si>
  <si>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</si>
  <si>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</si>
  <si>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</si>
  <si>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</si>
  <si>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</si>
  <si>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</si>
  <si>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</si>
  <si>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</si>
  <si>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</si>
  <si>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</si>
  <si>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</si>
  <si>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</si>
  <si>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</si>
  <si>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</si>
  <si>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</si>
  <si>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</si>
  <si>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</si>
  <si>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</si>
  <si>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</si>
  <si>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</si>
  <si>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</si>
  <si>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</si>
  <si>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</si>
  <si>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</si>
  <si>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</si>
  <si>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</si>
  <si>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</si>
  <si>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</si>
  <si>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</si>
  <si>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</si>
  <si>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</si>
  <si>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</si>
  <si>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</si>
  <si>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</si>
  <si>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</si>
  <si>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</si>
  <si>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</si>
  <si>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</si>
  <si>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</si>
  <si>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</si>
  <si>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</si>
  <si>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</si>
  <si>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</si>
  <si>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</si>
  <si>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</si>
  <si>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</si>
  <si>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</si>
  <si>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</si>
  <si>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</si>
  <si>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</si>
  <si>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</si>
  <si>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</si>
  <si>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</si>
  <si>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</si>
  <si>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</si>
  <si>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</si>
  <si>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</si>
  <si>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</si>
  <si>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</si>
  <si>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</si>
  <si>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</si>
  <si>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</si>
  <si>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</si>
  <si>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</si>
  <si>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</si>
  <si>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</si>
  <si>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</si>
  <si>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</si>
  <si>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</si>
  <si>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</si>
  <si>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</si>
  <si>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</si>
  <si>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</si>
  <si>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</si>
  <si>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</si>
  <si>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</si>
  <si>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</si>
  <si>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</si>
  <si>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</si>
  <si>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</si>
  <si>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</si>
  <si>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</si>
  <si>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</si>
  <si>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</si>
  <si>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</si>
  <si>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</si>
  <si>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</si>
  <si>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</si>
  <si>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</si>
  <si>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</si>
  <si>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</si>
  <si>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</si>
  <si>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</si>
  <si>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</si>
  <si>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</si>
  <si>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</si>
  <si>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</si>
  <si>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</si>
  <si>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</si>
  <si>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</si>
  <si>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</si>
  <si>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</si>
  <si>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</si>
  <si>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</si>
  <si>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</si>
  <si>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</si>
  <si>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</si>
  <si>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</si>
  <si>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</si>
  <si>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</si>
  <si>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</si>
  <si>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</si>
  <si>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</si>
  <si>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</si>
  <si>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</si>
  <si>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</si>
  <si>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</si>
  <si>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</si>
  <si>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</si>
  <si>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</si>
  <si>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</si>
  <si>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</si>
  <si>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</si>
  <si>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</si>
  <si>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</si>
  <si>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</si>
  <si>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</si>
  <si>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</si>
  <si>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</si>
  <si>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</si>
  <si>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</si>
  <si>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</si>
  <si>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</si>
  <si>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</si>
  <si>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</si>
  <si>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</si>
  <si>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</si>
  <si>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</si>
  <si>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</si>
  <si>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</si>
  <si>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</si>
  <si>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</si>
  <si>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</si>
  <si>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</si>
  <si>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</si>
  <si>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</si>
  <si>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</si>
  <si>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</si>
  <si>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</si>
  <si>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</si>
  <si>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</si>
  <si>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</si>
  <si>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</si>
  <si>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</si>
  <si>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</si>
  <si>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</si>
  <si>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</si>
  <si>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</si>
  <si>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</si>
  <si>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</si>
  <si>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</si>
  <si>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</si>
  <si>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</si>
  <si>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</si>
  <si>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</si>
  <si>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</si>
  <si>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</si>
  <si>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</si>
  <si>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</si>
  <si>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</si>
  <si>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</si>
  <si>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</si>
  <si>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</si>
  <si>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</si>
  <si>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</si>
  <si>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</si>
  <si>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</si>
  <si>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</si>
  <si>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</si>
  <si>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</si>
  <si>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</si>
  <si>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</si>
  <si>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</si>
  <si>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</si>
  <si>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</si>
  <si>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</si>
  <si>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</si>
  <si>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</si>
  <si>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</si>
  <si>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</si>
  <si>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</si>
  <si>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</si>
  <si>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</si>
  <si>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</si>
  <si>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</si>
  <si>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</si>
  <si>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</si>
  <si>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</si>
  <si>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</si>
  <si>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</si>
  <si>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</si>
  <si>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</si>
  <si>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</si>
  <si>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</si>
  <si>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</si>
  <si>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</si>
  <si>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</si>
  <si>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</si>
  <si>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</si>
  <si>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</si>
  <si>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</si>
  <si>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</si>
  <si>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</si>
  <si>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</si>
  <si>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</si>
  <si>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</si>
  <si>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</si>
  <si>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</si>
  <si>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</si>
  <si>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</si>
  <si>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</si>
  <si>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</si>
  <si>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</si>
  <si>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</si>
  <si>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</si>
  <si>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</si>
  <si>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</si>
  <si>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</si>
  <si>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</si>
  <si>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</si>
  <si>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</si>
  <si>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</si>
  <si>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</si>
  <si>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</si>
  <si>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</si>
  <si>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</si>
  <si>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</si>
  <si>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</si>
  <si>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</si>
  <si>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</si>
  <si>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</si>
  <si>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</si>
  <si>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</si>
  <si>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</si>
  <si>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</si>
  <si>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</si>
  <si>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</si>
  <si>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</si>
  <si>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</si>
  <si>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</si>
  <si>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</si>
  <si>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</si>
  <si>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</si>
  <si>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</si>
  <si>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</si>
  <si>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</si>
  <si>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</si>
  <si>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</si>
  <si>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</si>
  <si>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</si>
  <si>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</si>
  <si>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</si>
  <si>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</si>
  <si>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</si>
  <si>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</si>
  <si>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</si>
  <si>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</si>
  <si>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</si>
  <si>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</si>
  <si>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</si>
  <si>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</si>
  <si>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</si>
  <si>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</si>
  <si>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</si>
  <si>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</si>
  <si>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</si>
  <si>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</si>
  <si>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</si>
  <si>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</si>
  <si>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</si>
  <si>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</si>
  <si>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</si>
  <si>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</si>
  <si>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</si>
  <si>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</si>
  <si>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</si>
  <si>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</si>
  <si>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</si>
  <si>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</si>
  <si>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</si>
  <si>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</si>
  <si>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</si>
  <si>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</si>
  <si>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</si>
  <si>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</si>
  <si>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</si>
  <si>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</si>
  <si>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</si>
  <si>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</si>
  <si>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</si>
  <si>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</si>
  <si>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</si>
  <si>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</si>
  <si>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</si>
  <si>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</si>
  <si>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</si>
  <si>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</si>
  <si>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</si>
  <si>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</si>
  <si>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</si>
  <si>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</si>
  <si>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</si>
  <si>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</si>
  <si>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</si>
  <si>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</si>
  <si>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</si>
  <si>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</si>
  <si>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</si>
  <si>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</si>
  <si>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</si>
  <si>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</si>
  <si>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</si>
  <si>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</si>
  <si>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</si>
  <si>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</si>
  <si>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</si>
  <si>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</si>
  <si>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</si>
  <si>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</si>
  <si>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</si>
  <si>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</si>
  <si>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</si>
  <si>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</si>
  <si>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</si>
  <si>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</si>
  <si>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</si>
  <si>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</si>
  <si>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</si>
  <si>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</si>
  <si>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</si>
  <si>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</si>
  <si>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</si>
  <si>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</si>
  <si>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</si>
  <si>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</si>
  <si>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</si>
  <si>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</si>
  <si>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</si>
  <si>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</si>
  <si>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</si>
  <si>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</si>
  <si>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</si>
  <si>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</si>
  <si>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</si>
  <si>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</si>
  <si>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</si>
  <si>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</si>
  <si>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</si>
  <si>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</si>
  <si>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</si>
  <si>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</si>
  <si>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</si>
  <si>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</si>
  <si>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</si>
  <si>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</si>
  <si>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</si>
  <si>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</si>
  <si>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</si>
  <si>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</si>
  <si>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</si>
  <si>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</si>
  <si>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</si>
  <si>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</si>
  <si>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</si>
  <si>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</si>
  <si>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</si>
  <si>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</si>
  <si>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</si>
  <si>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</si>
  <si>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</si>
  <si>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</si>
  <si>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</si>
  <si>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</si>
  <si>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</si>
  <si>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</si>
  <si>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</si>
  <si>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</si>
  <si>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</si>
  <si>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</si>
  <si>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</si>
  <si>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</si>
  <si>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</si>
  <si>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</si>
  <si>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</si>
  <si>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</si>
  <si>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</si>
  <si>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</si>
  <si>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</si>
  <si>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</si>
  <si>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</si>
  <si>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</si>
  <si>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</si>
  <si>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</si>
  <si>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</si>
  <si>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</si>
  <si>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</si>
  <si>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</si>
  <si>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</si>
  <si>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</si>
  <si>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</si>
  <si>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</si>
  <si>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</si>
  <si>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</si>
  <si>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</si>
  <si>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</si>
  <si>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</si>
  <si>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</si>
  <si>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</si>
  <si>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</si>
  <si>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</si>
  <si>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</si>
  <si>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</si>
  <si>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</si>
  <si>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</si>
  <si>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</si>
  <si>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</si>
  <si>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</si>
  <si>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</si>
  <si>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</si>
  <si>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</si>
  <si>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</si>
  <si>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</si>
  <si>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</si>
  <si>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</si>
  <si>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</si>
  <si>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</si>
  <si>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</si>
  <si>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</si>
  <si>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</si>
  <si>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</si>
  <si>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</si>
  <si>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</si>
  <si>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</si>
  <si>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</si>
  <si>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</si>
  <si>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</si>
  <si>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</si>
  <si>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</si>
  <si>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</si>
  <si>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</si>
  <si>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</si>
  <si>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</si>
  <si>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</si>
  <si>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</si>
  <si>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</si>
  <si>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</si>
  <si>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</si>
  <si>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</si>
  <si>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</si>
  <si>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</si>
  <si>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</si>
  <si>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</si>
  <si>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</si>
  <si>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</si>
  <si>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</si>
  <si>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</si>
  <si>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</si>
  <si>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</si>
  <si>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</si>
  <si>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</si>
  <si>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</si>
  <si>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</si>
  <si>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</si>
  <si>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</si>
  <si>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</si>
  <si>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</si>
  <si>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</si>
  <si>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</si>
  <si>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</si>
  <si>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</si>
  <si>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</si>
  <si>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</si>
  <si>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</si>
  <si>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</si>
  <si>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</si>
  <si>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</si>
  <si>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</si>
  <si>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</si>
  <si>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</si>
  <si>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</si>
  <si>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</si>
  <si>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</si>
  <si>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</si>
  <si>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</si>
  <si>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</si>
  <si>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</si>
  <si>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</si>
  <si>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</si>
  <si>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</si>
  <si>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</si>
  <si>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</si>
  <si>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</si>
  <si>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</si>
  <si>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</si>
  <si>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</si>
  <si>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</si>
  <si>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</si>
  <si>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</si>
  <si>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</si>
  <si>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</si>
  <si>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</si>
  <si>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</si>
  <si>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</si>
  <si>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</si>
  <si>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</si>
  <si>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</si>
  <si>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</si>
  <si>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</si>
  <si>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</si>
  <si>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</si>
  <si>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</si>
  <si>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</si>
  <si>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</si>
  <si>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</si>
  <si>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</si>
  <si>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</si>
  <si>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</si>
  <si>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</si>
  <si>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</si>
  <si>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</si>
  <si>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</si>
  <si>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</si>
  <si>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</si>
  <si>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</si>
  <si>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</si>
  <si>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</si>
  <si>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</si>
  <si>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</si>
  <si>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</si>
  <si>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</si>
  <si>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</si>
  <si>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</si>
  <si>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</si>
  <si>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</si>
  <si>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</si>
  <si>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</si>
  <si>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</si>
  <si>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</si>
  <si>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</si>
  <si>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</si>
  <si>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</si>
  <si>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</si>
  <si>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</si>
  <si>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</si>
  <si>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</si>
  <si>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</si>
  <si>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</si>
  <si>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</si>
  <si>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</si>
  <si>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</si>
  <si>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</si>
  <si>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</si>
  <si>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</si>
  <si>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</si>
  <si>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</si>
  <si>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</si>
  <si>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</si>
  <si>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</si>
  <si>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</si>
  <si>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</si>
  <si>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</si>
  <si>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</si>
  <si>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</si>
  <si>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</si>
  <si>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</si>
  <si>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</si>
  <si>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</si>
  <si>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</si>
  <si>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</si>
  <si>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</si>
  <si>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</si>
  <si>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</si>
  <si>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</si>
  <si>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</si>
  <si>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</si>
  <si>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</si>
  <si>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</si>
  <si>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</si>
  <si>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</si>
  <si>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</si>
  <si>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</si>
  <si>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</si>
  <si>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</si>
  <si>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</si>
  <si>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</si>
  <si>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</si>
  <si>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</si>
  <si>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</si>
  <si>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</si>
  <si>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</si>
  <si>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</si>
  <si>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</si>
  <si>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</si>
  <si>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</si>
  <si>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</si>
  <si>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</si>
  <si>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</si>
  <si>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</si>
  <si>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</si>
  <si>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</si>
  <si>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</si>
  <si>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</si>
  <si>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</si>
  <si>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</si>
  <si>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</si>
  <si>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</si>
  <si>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</si>
  <si>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</si>
  <si>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</si>
  <si>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</si>
  <si>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</si>
  <si>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</si>
  <si>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</si>
  <si>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</si>
  <si>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</si>
  <si>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</si>
  <si>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</si>
  <si>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</si>
  <si>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</si>
  <si>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</si>
  <si>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</si>
  <si>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</si>
  <si>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</si>
  <si>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</si>
  <si>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</si>
  <si>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</si>
  <si>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</si>
  <si>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</si>
  <si>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</si>
  <si>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</si>
  <si>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</si>
  <si>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</si>
  <si>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</si>
  <si>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</si>
  <si>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</si>
  <si>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</si>
  <si>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</si>
  <si>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</si>
  <si>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</si>
  <si>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</si>
  <si>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</si>
  <si>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</si>
  <si>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</si>
  <si>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</si>
  <si>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</si>
  <si>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</si>
  <si>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</si>
  <si>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</si>
  <si>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</si>
  <si>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</si>
  <si>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</si>
  <si>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</si>
  <si>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</si>
  <si>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</si>
  <si>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</si>
  <si>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</si>
  <si>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</si>
  <si>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</si>
  <si>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</si>
  <si>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</si>
  <si>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</si>
  <si>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</si>
  <si>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</si>
  <si>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</si>
  <si>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</si>
  <si>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</si>
  <si>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</si>
  <si>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</si>
  <si>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</si>
  <si>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</si>
  <si>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</si>
  <si>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</si>
  <si>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</si>
  <si>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</si>
  <si>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</si>
  <si>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</si>
  <si>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</si>
  <si>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</si>
  <si>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</si>
  <si>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</si>
  <si>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</si>
  <si>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</si>
  <si>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</si>
  <si>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</si>
  <si>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</si>
  <si>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</si>
  <si>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</si>
  <si>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</si>
  <si>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</si>
  <si>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</si>
  <si>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</si>
  <si>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</si>
  <si>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</si>
  <si>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</si>
  <si>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</si>
  <si>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</si>
  <si>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</si>
  <si>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</si>
  <si>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</si>
  <si>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</si>
  <si>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</si>
  <si>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</si>
  <si>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</si>
  <si>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</si>
  <si>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</si>
  <si>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</si>
  <si>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</si>
  <si>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</si>
  <si>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</si>
  <si>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</si>
  <si>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</si>
  <si>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</si>
  <si>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</si>
  <si>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</si>
  <si>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</si>
  <si>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</si>
  <si>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</si>
  <si>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</si>
  <si>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</si>
  <si>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</si>
  <si>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</si>
  <si>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</si>
  <si>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</si>
  <si>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</si>
  <si>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</si>
  <si>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</si>
  <si>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</si>
  <si>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</si>
  <si>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</si>
  <si>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</si>
  <si>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</si>
  <si>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</si>
  <si>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</si>
  <si>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</si>
  <si>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</si>
  <si>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</si>
  <si>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</si>
  <si>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</si>
  <si>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</si>
  <si>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</si>
  <si>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</si>
  <si>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</si>
  <si>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</si>
  <si>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</si>
  <si>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</si>
  <si>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</si>
  <si>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</si>
  <si>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</si>
  <si>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</si>
  <si>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</si>
  <si>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</si>
  <si>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</si>
  <si>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</si>
  <si>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</si>
  <si>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</si>
  <si>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</si>
  <si>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</si>
  <si>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</si>
  <si>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</si>
  <si>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</si>
  <si>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</si>
  <si>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</si>
  <si>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</si>
  <si>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</si>
  <si>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</si>
  <si>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</si>
  <si>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</si>
  <si>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</si>
  <si>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</si>
  <si>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</si>
  <si>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</si>
  <si>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</si>
  <si>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</si>
  <si>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</si>
  <si>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</si>
  <si>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</si>
  <si>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</si>
  <si>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</si>
  <si>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</si>
  <si>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</si>
  <si>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</si>
  <si>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</si>
  <si>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</si>
  <si>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</si>
  <si>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</si>
  <si>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</si>
  <si>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</si>
  <si>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</si>
  <si>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</si>
  <si>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</si>
  <si>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</si>
  <si>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</si>
  <si>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</si>
  <si>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</si>
  <si>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</si>
  <si>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</si>
  <si>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</si>
  <si>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</si>
  <si>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</si>
  <si>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</si>
  <si>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</si>
  <si>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</si>
  <si>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</si>
  <si>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</si>
  <si>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</si>
  <si>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</si>
  <si>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</si>
  <si>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</si>
  <si>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</si>
  <si>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</si>
  <si>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</si>
  <si>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</si>
  <si>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</si>
  <si>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</si>
  <si>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</si>
  <si>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</si>
  <si>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</si>
  <si>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</si>
  <si>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</si>
  <si>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</si>
  <si>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</si>
  <si>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</si>
  <si>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</si>
  <si>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</si>
  <si>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</si>
  <si>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</si>
  <si>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</si>
  <si>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</si>
  <si>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</si>
  <si>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</si>
  <si>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</si>
  <si>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</si>
  <si>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</si>
  <si>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</si>
  <si>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</si>
  <si>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</si>
  <si>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</si>
  <si>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</si>
  <si>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</si>
  <si>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</si>
  <si>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</si>
  <si>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</si>
  <si>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</si>
  <si>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</si>
  <si>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</si>
  <si>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</si>
  <si>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</si>
  <si>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</si>
  <si>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</si>
  <si>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</si>
  <si>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</si>
  <si>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</si>
  <si>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</si>
  <si>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</si>
  <si>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</si>
  <si>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</si>
  <si>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</si>
  <si>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</si>
  <si>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</si>
  <si>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</si>
  <si>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</si>
  <si>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</si>
  <si>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</si>
  <si>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</si>
  <si>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</si>
  <si>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</si>
  <si>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</si>
  <si>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</si>
  <si>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</si>
  <si>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</si>
  <si>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</si>
  <si>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</si>
  <si>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</si>
  <si>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</si>
  <si>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</si>
  <si>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</si>
  <si>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</si>
  <si>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</si>
  <si>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</si>
  <si>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</si>
  <si>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</si>
  <si>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</si>
  <si>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</si>
  <si>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</si>
  <si>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</si>
  <si>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</si>
  <si>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</si>
  <si>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</si>
  <si>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</si>
  <si>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</si>
  <si>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</si>
  <si>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</si>
  <si>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</si>
  <si>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</si>
  <si>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</si>
  <si>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</si>
  <si>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</si>
  <si>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</si>
  <si>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</si>
  <si>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</si>
  <si>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</si>
  <si>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</si>
  <si>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</si>
  <si>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</si>
  <si>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</si>
  <si>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</si>
  <si>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</si>
  <si>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</si>
  <si>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</si>
  <si>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</si>
  <si>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</si>
  <si>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</si>
  <si>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</si>
  <si>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</si>
  <si>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</si>
  <si>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</si>
  <si>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</si>
  <si>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</si>
  <si>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</si>
  <si>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</si>
  <si>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</si>
  <si>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</si>
  <si>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</si>
  <si>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</si>
  <si>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</si>
  <si>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</si>
  <si>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</si>
  <si>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</si>
  <si>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</si>
  <si>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</si>
  <si>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</si>
  <si>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</si>
  <si>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</si>
  <si>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</si>
  <si>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</si>
  <si>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</si>
  <si>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</si>
  <si>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</si>
  <si>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</si>
  <si>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</si>
  <si>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</si>
  <si>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</si>
  <si>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</si>
  <si>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</si>
  <si>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</si>
  <si>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</si>
  <si>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</si>
  <si>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</si>
  <si>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</si>
  <si>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</si>
  <si>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</si>
  <si>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</si>
  <si>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</si>
  <si>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</si>
  <si>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</si>
  <si>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</si>
  <si>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</si>
  <si>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</si>
  <si>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</si>
  <si>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</si>
  <si>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</si>
  <si>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</si>
  <si>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</si>
  <si>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</si>
  <si>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</si>
  <si>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</si>
  <si>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</si>
  <si>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</si>
  <si>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</si>
  <si>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</si>
  <si>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</si>
  <si>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</si>
  <si>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</si>
  <si>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</si>
  <si>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</si>
  <si>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</si>
  <si>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</si>
  <si>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</si>
  <si>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</si>
  <si>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</si>
  <si>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</si>
  <si>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</si>
  <si>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</si>
  <si>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</si>
  <si>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</si>
  <si>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</si>
  <si>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</si>
  <si>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</si>
  <si>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</si>
  <si>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</si>
  <si>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</si>
  <si>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</si>
  <si>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</si>
  <si>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</si>
  <si>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</si>
  <si>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</si>
  <si>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</si>
  <si>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</si>
  <si>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</si>
  <si>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</si>
  <si>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</si>
  <si>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</si>
  <si>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</si>
  <si>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</si>
  <si>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</si>
  <si>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</si>
  <si>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</si>
  <si>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</si>
  <si>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</si>
  <si>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</si>
  <si>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</si>
  <si>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</si>
  <si>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</si>
  <si>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</si>
  <si>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</si>
  <si>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</si>
  <si>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</si>
  <si>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</si>
  <si>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</si>
  <si>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</si>
  <si>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</si>
  <si>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</si>
  <si>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</si>
  <si>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</si>
  <si>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</si>
  <si>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</si>
  <si>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</si>
  <si>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</si>
  <si>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</si>
  <si>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</si>
  <si>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</si>
  <si>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</si>
  <si>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</si>
  <si>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</si>
  <si>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</si>
  <si>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</si>
  <si>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</si>
  <si>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</si>
  <si>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</si>
  <si>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</si>
  <si>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</si>
  <si>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</si>
  <si>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</si>
  <si>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</si>
  <si>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</si>
  <si>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</si>
  <si>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</si>
  <si>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</si>
  <si>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</si>
  <si>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</si>
  <si>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</si>
  <si>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</si>
  <si>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</si>
  <si>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</si>
  <si>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</si>
  <si>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</si>
  <si>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</si>
  <si>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</si>
  <si>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</si>
  <si>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</si>
  <si>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</si>
  <si>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</si>
  <si>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</si>
  <si>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</si>
  <si>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</si>
  <si>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</si>
  <si>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</si>
  <si>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</si>
  <si>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</si>
  <si>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</si>
  <si>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</si>
  <si>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</si>
  <si>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</si>
  <si>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</si>
  <si>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</si>
  <si>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</si>
  <si>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</si>
  <si>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</si>
  <si>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</si>
  <si>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</si>
  <si>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</si>
  <si>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</si>
  <si>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</si>
  <si>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</si>
  <si>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</si>
  <si>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</si>
  <si>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</si>
  <si>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</si>
  <si>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</si>
  <si>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</si>
  <si>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</si>
  <si>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</si>
  <si>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</si>
  <si>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</si>
  <si>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</si>
  <si>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</si>
  <si>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</si>
  <si>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</si>
  <si>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</si>
  <si>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</si>
  <si>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</si>
  <si>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</si>
  <si>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</si>
  <si>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</si>
  <si>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</si>
  <si>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</si>
  <si>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</si>
  <si>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</si>
  <si>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</si>
  <si>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</si>
  <si>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</si>
  <si>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</si>
  <si>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</si>
  <si>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</si>
  <si>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</si>
  <si>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</si>
  <si>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</si>
  <si>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</si>
  <si>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</si>
  <si>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</si>
  <si>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</si>
  <si>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</si>
  <si>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</si>
  <si>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</si>
  <si>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</si>
  <si>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</si>
  <si>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</si>
  <si>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</si>
  <si>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</si>
  <si>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</si>
  <si>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</si>
  <si>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</si>
  <si>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</si>
  <si>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</si>
  <si>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</si>
  <si>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</si>
  <si>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</si>
  <si>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</si>
  <si>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</si>
  <si>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</si>
  <si>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</si>
  <si>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</si>
  <si>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</si>
  <si>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</si>
  <si>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</si>
  <si>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</si>
  <si>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</si>
  <si>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</si>
  <si>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</si>
  <si>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</si>
  <si>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</si>
  <si>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</si>
  <si>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</si>
  <si>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</si>
  <si>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</si>
  <si>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</si>
  <si>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</si>
  <si>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</si>
  <si>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</si>
  <si>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</si>
  <si>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</si>
  <si>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</si>
  <si>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</si>
  <si>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</si>
  <si>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</si>
  <si>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</si>
  <si>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</si>
  <si>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</si>
  <si>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</si>
  <si>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</si>
  <si>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</si>
  <si>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</si>
  <si>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</si>
  <si>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</si>
  <si>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</si>
  <si>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</si>
  <si>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</si>
  <si>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</si>
  <si>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</si>
  <si>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</si>
  <si>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</si>
  <si>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</si>
  <si>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</si>
  <si>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</si>
  <si>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</si>
  <si>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</si>
  <si>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</si>
  <si>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</si>
  <si>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</si>
  <si>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</si>
  <si>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</si>
  <si>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</si>
  <si>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</si>
  <si>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</si>
  <si>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</si>
  <si>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</si>
  <si>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</si>
  <si>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</si>
  <si>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</si>
  <si>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</si>
  <si>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</si>
  <si>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</si>
  <si>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</si>
  <si>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</si>
  <si>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</si>
  <si>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</si>
  <si>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</si>
  <si>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</si>
  <si>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</si>
  <si>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</si>
  <si>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</si>
  <si>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</si>
  <si>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</si>
  <si>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</si>
  <si>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</si>
  <si>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</si>
  <si>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</si>
  <si>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</si>
  <si>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</si>
  <si>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</si>
  <si>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</si>
  <si>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</si>
  <si>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</si>
  <si>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</si>
  <si>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</si>
  <si>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</si>
  <si>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</si>
  <si>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</si>
  <si>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</si>
  <si>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</si>
  <si>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</si>
  <si>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</si>
  <si>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</si>
  <si>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</si>
  <si>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</si>
  <si>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</si>
  <si>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</si>
  <si>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</si>
  <si>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</si>
  <si>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</si>
  <si>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</si>
  <si>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</si>
  <si>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</si>
  <si>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</si>
  <si>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</si>
  <si>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</si>
  <si>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</si>
  <si>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</si>
  <si>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</si>
  <si>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</si>
  <si>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</si>
  <si>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</si>
  <si>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</si>
  <si>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</si>
  <si>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</si>
  <si>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</si>
  <si>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</si>
  <si>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</si>
  <si>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</si>
  <si>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</si>
  <si>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</si>
  <si>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</si>
  <si>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</si>
  <si>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</si>
  <si>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</si>
  <si>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</si>
  <si>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</si>
  <si>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</si>
  <si>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</si>
  <si>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</si>
  <si>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</si>
  <si>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</si>
  <si>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</si>
  <si>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</si>
  <si>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</si>
  <si>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</si>
  <si>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</si>
  <si>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</si>
  <si>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</si>
  <si>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</si>
  <si>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</si>
  <si>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</si>
  <si>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</si>
  <si>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</si>
  <si>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</si>
  <si>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</si>
  <si>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</si>
  <si>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</si>
  <si>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</si>
  <si>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</si>
  <si>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</si>
  <si>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</si>
  <si>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</si>
  <si>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</si>
  <si>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</si>
  <si>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</si>
  <si>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</si>
  <si>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</si>
  <si>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</si>
  <si>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</si>
  <si>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</si>
  <si>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</si>
  <si>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</si>
  <si>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</si>
  <si>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</si>
  <si>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</si>
  <si>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</si>
  <si>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</si>
  <si>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</si>
  <si>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</si>
  <si>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</si>
  <si>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</si>
  <si>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</si>
  <si>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</si>
  <si>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</si>
  <si>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</si>
  <si>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</si>
  <si>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</si>
  <si>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</si>
  <si>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</si>
  <si>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</si>
  <si>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</si>
  <si>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</si>
  <si>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</si>
  <si>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</si>
  <si>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</si>
  <si>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</si>
  <si>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</si>
  <si>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</si>
  <si>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</si>
  <si>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</si>
  <si>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</si>
  <si>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</si>
  <si>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</si>
  <si>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</si>
  <si>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</si>
  <si>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</si>
  <si>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</si>
  <si>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</si>
  <si>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</si>
  <si>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</si>
  <si>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</si>
  <si>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</si>
  <si>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</si>
  <si>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</si>
  <si>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</si>
  <si>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</si>
  <si>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</si>
  <si>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</si>
  <si>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</si>
  <si>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</si>
  <si>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</si>
  <si>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</si>
  <si>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</si>
  <si>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</si>
  <si>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</si>
  <si>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</si>
  <si>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</si>
  <si>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</si>
  <si>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</si>
  <si>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</si>
  <si>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</si>
  <si>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</si>
  <si>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</si>
  <si>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</si>
  <si>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</si>
  <si>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</si>
  <si>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</si>
  <si>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</si>
  <si>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</si>
  <si>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</si>
  <si>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</si>
  <si>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</si>
  <si>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</si>
  <si>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</si>
  <si>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</si>
  <si>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</si>
  <si>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</si>
  <si>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</si>
  <si>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</si>
  <si>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</si>
  <si>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</si>
  <si>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</si>
  <si>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</si>
  <si>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</si>
  <si>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</si>
  <si>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</si>
  <si>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</si>
  <si>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</si>
  <si>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</si>
  <si>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</si>
  <si>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</si>
  <si>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</si>
  <si>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</si>
  <si>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</si>
  <si>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</si>
  <si>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</si>
  <si>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</si>
  <si>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</si>
  <si>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</si>
  <si>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</si>
  <si>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</si>
  <si>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</si>
  <si>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</si>
  <si>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</si>
  <si>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</si>
  <si>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</si>
  <si>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</si>
  <si>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</si>
  <si>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</si>
  <si>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</si>
  <si>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</si>
  <si>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</si>
  <si>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</si>
  <si>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</si>
  <si>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</si>
  <si>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</si>
  <si>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</si>
  <si>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</si>
  <si>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</si>
  <si>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</si>
  <si>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</si>
  <si>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</si>
  <si>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</si>
  <si>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</si>
  <si>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</si>
  <si>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</si>
  <si>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</si>
  <si>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</si>
  <si>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</si>
  <si>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</si>
  <si>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</si>
  <si>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</si>
  <si>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</si>
  <si>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</si>
  <si>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</si>
  <si>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</si>
  <si>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</si>
  <si>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</si>
  <si>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</si>
  <si>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</si>
  <si>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</si>
  <si>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</si>
  <si>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</si>
  <si>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</si>
  <si>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</si>
  <si>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</si>
  <si>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</si>
  <si>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</si>
  <si>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</si>
  <si>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</si>
  <si>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</si>
  <si>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</si>
  <si>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</si>
  <si>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</si>
  <si>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</si>
  <si>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</si>
  <si>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</si>
  <si>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</si>
  <si>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</si>
  <si>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</si>
  <si>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</si>
  <si>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</si>
  <si>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</si>
  <si>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</si>
  <si>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</si>
  <si>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</si>
  <si>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</si>
  <si>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</si>
  <si>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</si>
  <si>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</si>
  <si>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</si>
  <si>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</si>
  <si>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</si>
  <si>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</si>
  <si>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</si>
  <si>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</si>
  <si>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</si>
  <si>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</si>
  <si>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</si>
  <si>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</si>
  <si>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</si>
  <si>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</si>
  <si>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</si>
  <si>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</si>
  <si>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</si>
  <si>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</si>
  <si>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</si>
  <si>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</si>
  <si>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</si>
  <si>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</si>
  <si>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</si>
  <si>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</si>
  <si>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</si>
  <si>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</si>
  <si>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</si>
  <si>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</si>
  <si>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</si>
  <si>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</si>
  <si>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</si>
  <si>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</si>
  <si>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</si>
  <si>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</si>
  <si>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</si>
  <si>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</si>
  <si>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</si>
  <si>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</si>
  <si>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</si>
  <si>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</si>
  <si>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</si>
  <si>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</si>
  <si>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</si>
  <si>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</si>
  <si>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</si>
  <si>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</si>
  <si>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</si>
  <si>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</si>
  <si>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</si>
  <si>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</si>
  <si>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</si>
  <si>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</si>
  <si>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</si>
  <si>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</si>
  <si>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</si>
  <si>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</si>
  <si>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</si>
  <si>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</si>
  <si>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</si>
  <si>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</si>
  <si>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</si>
  <si>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</si>
  <si>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</si>
  <si>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</si>
  <si>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</si>
  <si>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</si>
  <si>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</si>
  <si>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</si>
  <si>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</si>
  <si>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</si>
  <si>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</si>
  <si>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</si>
  <si>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</si>
  <si>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</si>
  <si>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</si>
  <si>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</si>
  <si>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</si>
  <si>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</si>
  <si>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</si>
  <si>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</si>
  <si>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</si>
  <si>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</si>
  <si>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</si>
  <si>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</si>
  <si>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</si>
  <si>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</si>
  <si>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</si>
  <si>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</si>
  <si>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</si>
  <si>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</si>
  <si>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</si>
  <si>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</si>
  <si>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</si>
  <si>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</si>
  <si>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</si>
  <si>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</si>
  <si>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</si>
  <si>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</si>
  <si>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</si>
  <si>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</si>
  <si>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</si>
  <si>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</si>
  <si>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</si>
  <si>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</si>
  <si>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</si>
  <si>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</si>
  <si>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</si>
  <si>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</si>
  <si>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</si>
  <si>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</si>
  <si>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</si>
  <si>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</si>
  <si>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</si>
  <si>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</si>
  <si>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</si>
  <si>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</si>
  <si>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</si>
  <si>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</si>
  <si>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</si>
  <si>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</si>
  <si>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</si>
  <si>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</si>
  <si>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</si>
  <si>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</si>
  <si>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</si>
  <si>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</si>
  <si>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</si>
  <si>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</si>
  <si>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</si>
  <si>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</si>
  <si>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</si>
  <si>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</si>
  <si>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</si>
  <si>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</si>
  <si>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</si>
  <si>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</si>
  <si>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</si>
  <si>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</si>
  <si>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</si>
  <si>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</si>
  <si>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</si>
  <si>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</si>
  <si>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</si>
  <si>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</si>
  <si>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</si>
  <si>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</si>
  <si>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</si>
  <si>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</si>
  <si>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</si>
  <si>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</si>
  <si>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</si>
  <si>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</si>
  <si>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</si>
  <si>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</si>
  <si>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</si>
  <si>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</si>
  <si>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</si>
  <si>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</si>
  <si>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</si>
  <si>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</si>
  <si>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</si>
  <si>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</si>
  <si>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</si>
  <si>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</si>
  <si>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</si>
  <si>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</si>
  <si>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</si>
  <si>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</si>
  <si>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</si>
  <si>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</si>
  <si>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</si>
  <si>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</si>
  <si>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</si>
  <si>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</si>
  <si>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</si>
  <si>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</si>
  <si>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</si>
  <si>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</si>
  <si>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</si>
  <si>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</si>
  <si>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</si>
  <si>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</si>
  <si>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</si>
  <si>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</si>
  <si>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</si>
  <si>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</si>
  <si>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</si>
  <si>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</si>
  <si>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</si>
  <si>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</si>
  <si>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</si>
  <si>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</si>
  <si>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</si>
  <si>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</si>
  <si>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</si>
  <si>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</si>
  <si>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</si>
  <si>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</si>
  <si>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</si>
  <si>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</si>
  <si>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</si>
  <si>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</si>
  <si>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</si>
  <si>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</si>
  <si>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</si>
  <si>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</si>
  <si>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</si>
  <si>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</si>
  <si>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</si>
  <si>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</si>
  <si>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</si>
  <si>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</si>
  <si>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</si>
  <si>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</si>
  <si>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</si>
  <si>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</si>
  <si>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</si>
  <si>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</si>
  <si>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</si>
  <si>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</si>
  <si>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</si>
  <si>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</si>
  <si>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</si>
  <si>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</si>
  <si>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</si>
  <si>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</si>
  <si>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</si>
  <si>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</si>
  <si>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</si>
  <si>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</si>
  <si>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</si>
  <si>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</si>
  <si>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</si>
  <si>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</si>
  <si>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</si>
  <si>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</si>
  <si>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</si>
  <si>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</si>
  <si>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</si>
  <si>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</si>
  <si>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</si>
  <si>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</si>
  <si>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</si>
  <si>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</si>
  <si>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</si>
  <si>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</si>
  <si>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</si>
  <si>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</si>
  <si>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</si>
  <si>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</si>
  <si>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</si>
  <si>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</si>
  <si>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</si>
  <si>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</si>
  <si>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</si>
  <si>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</si>
  <si>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</si>
  <si>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</si>
  <si>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</si>
  <si>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</si>
  <si>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</si>
  <si>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</si>
  <si>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</si>
  <si>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</si>
  <si>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</si>
  <si>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</si>
  <si>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</si>
  <si>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</si>
  <si>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</si>
  <si>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</si>
  <si>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</si>
  <si>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</si>
  <si>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</si>
  <si>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</si>
  <si>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</si>
  <si>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</si>
  <si>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</si>
  <si>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</si>
  <si>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</si>
  <si>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</si>
  <si>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</si>
  <si>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</si>
  <si>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</si>
  <si>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</si>
  <si>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</si>
  <si>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</si>
  <si>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</si>
  <si>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</si>
  <si>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</si>
  <si>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</si>
  <si>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</si>
  <si>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</si>
  <si>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</si>
  <si>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</si>
  <si>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</si>
  <si>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</si>
  <si>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</si>
  <si>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</si>
  <si>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</si>
  <si>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</si>
  <si>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</si>
  <si>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</si>
  <si>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</si>
  <si>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</si>
  <si>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</si>
  <si>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</si>
  <si>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</si>
  <si>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</si>
  <si>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</si>
  <si>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</si>
  <si>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</si>
  <si>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</si>
  <si>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</si>
  <si>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</si>
  <si>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</si>
  <si>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</si>
  <si>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</si>
  <si>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</si>
  <si>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</si>
  <si>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</si>
  <si>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</si>
  <si>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</si>
  <si>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</si>
  <si>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</si>
  <si>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</si>
  <si>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</si>
  <si>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</si>
  <si>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</si>
  <si>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</si>
  <si>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</si>
  <si>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</si>
  <si>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</si>
  <si>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</si>
  <si>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</si>
  <si>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</si>
  <si>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</si>
  <si>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</si>
  <si>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</si>
  <si>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</si>
  <si>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</si>
  <si>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</si>
  <si>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</si>
  <si>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</si>
  <si>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</si>
  <si>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</si>
  <si>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</si>
  <si>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</si>
  <si>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</si>
  <si>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</si>
  <si>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</si>
  <si>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</si>
  <si>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</si>
  <si>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</si>
  <si>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</si>
  <si>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</si>
  <si>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</si>
  <si>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</si>
  <si>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</si>
  <si>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</si>
  <si>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</si>
  <si>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</si>
  <si>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</si>
  <si>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</si>
  <si>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</si>
  <si>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</si>
  <si>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</si>
  <si>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</si>
  <si>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</si>
  <si>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</si>
  <si>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</si>
  <si>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</si>
  <si>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</si>
  <si>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</si>
  <si>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</si>
  <si>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</si>
  <si>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</si>
  <si>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</si>
  <si>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</si>
  <si>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</si>
  <si>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</si>
  <si>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</si>
  <si>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</si>
  <si>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</si>
  <si>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</si>
  <si>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</si>
  <si>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</si>
  <si>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</si>
  <si>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</si>
  <si>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</si>
  <si>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</si>
  <si>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</si>
  <si>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</si>
  <si>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</si>
  <si>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</si>
  <si>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</si>
  <si>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</si>
  <si>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</si>
  <si>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</si>
  <si>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</si>
  <si>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</si>
  <si>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</si>
  <si>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</si>
  <si>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</si>
  <si>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</si>
  <si>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</si>
  <si>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</si>
  <si>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</si>
  <si>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</si>
  <si>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</si>
  <si>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</si>
  <si>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</si>
  <si>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</si>
  <si>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</si>
  <si>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</si>
  <si>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</si>
  <si>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</si>
  <si>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</si>
  <si>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</si>
  <si>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</si>
  <si>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</si>
  <si>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</si>
  <si>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</si>
  <si>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</si>
  <si>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</si>
  <si>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</si>
  <si>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</si>
  <si>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</si>
  <si>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</si>
  <si>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</si>
  <si>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</si>
  <si>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</si>
  <si>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</si>
  <si>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</si>
  <si>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</si>
  <si>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</si>
  <si>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</si>
  <si>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</si>
  <si>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</si>
  <si>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</si>
  <si>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</si>
  <si>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</si>
  <si>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</si>
  <si>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</si>
  <si>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</si>
  <si>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</si>
  <si>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</si>
  <si>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</si>
  <si>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</si>
  <si>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</si>
  <si>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</si>
  <si>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</si>
  <si>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</si>
  <si>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</si>
  <si>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</si>
  <si>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</si>
  <si>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</si>
  <si>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</si>
  <si>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</si>
  <si>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</si>
  <si>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</si>
  <si>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</si>
  <si>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</si>
  <si>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</si>
  <si>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</si>
  <si>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</si>
  <si>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</si>
  <si>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</si>
  <si>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</si>
  <si>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</si>
  <si>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</si>
  <si>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</si>
  <si>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</si>
  <si>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</si>
  <si>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</si>
  <si>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</si>
  <si>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</si>
  <si>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</si>
  <si>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</si>
  <si>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</si>
  <si>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</si>
  <si>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</si>
  <si>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</si>
  <si>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</si>
  <si>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</si>
  <si>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</si>
  <si>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</si>
  <si>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</si>
  <si>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</si>
  <si>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</si>
  <si>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</si>
  <si>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</si>
  <si>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</si>
  <si>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</si>
  <si>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</si>
  <si>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</si>
  <si>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</si>
  <si>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</si>
  <si>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</si>
  <si>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</si>
  <si>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</si>
  <si>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</si>
  <si>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</si>
  <si>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</si>
  <si>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</si>
  <si>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</si>
  <si>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</si>
  <si>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</si>
  <si>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</si>
  <si>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</si>
  <si>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</si>
  <si>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</si>
  <si>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</si>
  <si>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</si>
  <si>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</si>
  <si>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</si>
  <si>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</si>
  <si>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</si>
  <si>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</si>
  <si>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</si>
  <si>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</si>
  <si>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</si>
  <si>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</si>
  <si>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</si>
  <si>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</si>
  <si>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</si>
  <si>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</si>
  <si>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</si>
  <si>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</si>
  <si>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</si>
  <si>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</si>
  <si>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</si>
  <si>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</si>
  <si>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</si>
  <si>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</si>
  <si>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</si>
  <si>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</si>
  <si>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</si>
  <si>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</si>
  <si>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</si>
  <si>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</si>
  <si>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</si>
  <si>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</si>
  <si>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</si>
  <si>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</si>
  <si>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</si>
  <si>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</si>
  <si>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</si>
  <si>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</si>
  <si>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</si>
  <si>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</si>
  <si>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</si>
  <si>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</si>
  <si>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</si>
  <si>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</si>
  <si>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</si>
  <si>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</si>
  <si>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</si>
  <si>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</si>
  <si>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</si>
  <si>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</si>
  <si>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</si>
  <si>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</si>
  <si>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</si>
  <si>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</si>
  <si>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</si>
  <si>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</si>
  <si>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</si>
  <si>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</si>
  <si>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</si>
  <si>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</si>
  <si>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</si>
  <si>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</si>
  <si>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</si>
  <si>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</si>
  <si>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</si>
  <si>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</si>
  <si>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</si>
  <si>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</si>
  <si>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</si>
  <si>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</si>
  <si>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</si>
  <si>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</si>
  <si>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</si>
  <si>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</si>
  <si>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</si>
  <si>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</si>
  <si>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</si>
  <si>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</si>
  <si>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</si>
  <si>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</si>
  <si>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</si>
  <si>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</si>
  <si>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</si>
  <si>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</si>
  <si>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</si>
  <si>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</si>
  <si>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</si>
  <si>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</si>
  <si>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</si>
  <si>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</si>
  <si>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</si>
  <si>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</si>
  <si>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</si>
  <si>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</si>
  <si>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</si>
  <si>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</si>
  <si>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</si>
  <si>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</si>
  <si>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</si>
  <si>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</si>
  <si>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</si>
  <si>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</si>
  <si>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</si>
  <si>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</si>
  <si>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</si>
  <si>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</si>
  <si>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</si>
  <si>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</si>
  <si>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</si>
  <si>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</si>
  <si>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</si>
  <si>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</si>
  <si>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</si>
  <si>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</si>
  <si>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</si>
  <si>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</si>
  <si>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</si>
  <si>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</si>
  <si>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</si>
  <si>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</si>
  <si>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</si>
  <si>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</si>
  <si>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</si>
  <si>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</si>
  <si>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</si>
  <si>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</si>
  <si>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</si>
  <si>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</si>
  <si>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</si>
  <si>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</si>
  <si>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</si>
  <si>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</si>
  <si>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</si>
  <si>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</si>
  <si>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</si>
  <si>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</si>
  <si>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</si>
  <si>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</si>
  <si>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</si>
  <si>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</si>
  <si>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</si>
  <si>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</si>
  <si>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</si>
  <si>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</si>
  <si>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</si>
  <si>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</si>
  <si>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</si>
  <si>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</si>
  <si>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</si>
  <si>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</si>
  <si>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</si>
  <si>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</si>
  <si>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</si>
  <si>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</si>
  <si>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</si>
  <si>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</si>
  <si>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</si>
  <si>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</si>
  <si>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</si>
  <si>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</si>
  <si>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</si>
  <si>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</si>
  <si>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</si>
  <si>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</si>
  <si>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</si>
  <si>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</si>
  <si>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</si>
  <si>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</si>
  <si>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</si>
  <si>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</si>
  <si>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</si>
  <si>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</si>
  <si>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</si>
  <si>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</si>
  <si>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</si>
  <si>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</si>
  <si>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</si>
  <si>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</si>
  <si>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</si>
  <si>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</si>
  <si>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</si>
  <si>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</si>
  <si>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</si>
  <si>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</si>
  <si>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</si>
  <si>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</si>
  <si>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</si>
  <si>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</si>
  <si>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</si>
  <si>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</si>
  <si>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</si>
  <si>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</si>
  <si>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</si>
  <si>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</si>
  <si>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</si>
  <si>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</si>
  <si>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</si>
  <si>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</si>
  <si>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</si>
  <si>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</si>
  <si>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</si>
  <si>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</si>
  <si>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</si>
  <si>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</si>
  <si>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</si>
  <si>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</si>
  <si>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</si>
  <si>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</si>
  <si>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</si>
  <si>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</si>
  <si>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</si>
  <si>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</si>
  <si>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</si>
  <si>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</si>
  <si>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</si>
  <si>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</si>
  <si>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</si>
  <si>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</si>
  <si>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</si>
  <si>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</si>
  <si>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</si>
  <si>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</si>
  <si>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</si>
  <si>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</si>
  <si>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</si>
  <si>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</si>
  <si>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</si>
  <si>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</si>
  <si>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</si>
  <si>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</si>
  <si>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</si>
  <si>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</si>
  <si>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</si>
  <si>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</si>
  <si>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</si>
  <si>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</si>
  <si>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</si>
  <si>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</si>
  <si>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</si>
  <si>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</si>
  <si>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</si>
  <si>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</si>
  <si>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</si>
  <si>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</si>
  <si>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</si>
  <si>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</si>
  <si>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</si>
  <si>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</si>
  <si>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</si>
  <si>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</si>
  <si>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</si>
  <si>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</si>
  <si>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</si>
  <si>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</si>
  <si>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</si>
  <si>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</si>
  <si>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</si>
  <si>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</si>
  <si>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</si>
  <si>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</si>
  <si>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</si>
  <si>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</si>
  <si>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</si>
  <si>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</si>
  <si>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</si>
  <si>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</si>
  <si>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</si>
  <si>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</si>
  <si>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</si>
  <si>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</si>
  <si>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</si>
  <si>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</si>
  <si>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</si>
  <si>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</si>
  <si>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</si>
  <si>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</si>
  <si>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</si>
  <si>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</si>
  <si>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</si>
  <si>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</si>
  <si>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</si>
  <si>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</si>
  <si>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</si>
  <si>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</si>
  <si>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</si>
  <si>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</si>
  <si>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</si>
  <si>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</si>
  <si>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</si>
  <si>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</si>
  <si>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</si>
  <si>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</si>
  <si>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</si>
  <si>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</si>
  <si>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</si>
  <si>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</si>
  <si>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</si>
  <si>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</si>
  <si>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</si>
  <si>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</si>
  <si>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</si>
  <si>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</si>
  <si>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</si>
  <si>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</si>
  <si>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</si>
  <si>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</si>
  <si>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</si>
  <si>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</si>
  <si>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</si>
  <si>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</si>
  <si>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</si>
  <si>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</si>
  <si>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</si>
  <si>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</si>
  <si>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</si>
  <si>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</si>
  <si>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</si>
  <si>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</si>
  <si>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</si>
  <si>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</si>
  <si>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</si>
  <si>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</si>
  <si>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</si>
  <si>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</si>
  <si>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</si>
  <si>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</si>
  <si>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</si>
  <si>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</si>
  <si>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</si>
  <si>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</si>
  <si>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</si>
  <si>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</si>
  <si>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</si>
  <si>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</si>
  <si>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</si>
  <si>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</si>
  <si>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</si>
  <si>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</si>
  <si>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</si>
  <si>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</si>
  <si>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</si>
  <si>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</si>
  <si>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</si>
  <si>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</si>
  <si>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</si>
  <si>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</si>
  <si>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</si>
  <si>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</si>
  <si>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</si>
  <si>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</si>
  <si>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</si>
  <si>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</si>
  <si>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</si>
  <si>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</si>
  <si>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</si>
  <si>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</si>
  <si>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</si>
  <si>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</si>
  <si>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</si>
  <si>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</si>
  <si>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</si>
  <si>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</si>
  <si>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</si>
  <si>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</si>
  <si>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</si>
  <si>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</si>
  <si>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</si>
  <si>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</si>
  <si>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</si>
  <si>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</si>
  <si>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</si>
  <si>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</si>
  <si>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</si>
  <si>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</si>
  <si>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</si>
  <si>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</si>
  <si>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</si>
  <si>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</si>
  <si>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</si>
  <si>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</si>
  <si>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</si>
  <si>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</si>
  <si>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</si>
  <si>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</si>
  <si>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</si>
  <si>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</si>
  <si>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</si>
  <si>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</si>
  <si>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</si>
  <si>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</si>
  <si>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</si>
  <si>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</si>
  <si>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</si>
  <si>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</si>
  <si>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</si>
  <si>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</si>
  <si>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</si>
  <si>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</si>
  <si>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</si>
  <si>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</si>
  <si>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</si>
  <si>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</si>
  <si>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</si>
  <si>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</si>
  <si>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</si>
  <si>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</si>
  <si>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</si>
  <si>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</si>
  <si>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</si>
  <si>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</si>
  <si>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</si>
  <si>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</si>
  <si>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</si>
  <si>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</si>
  <si>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</si>
  <si>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</si>
  <si>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</si>
  <si>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</si>
  <si>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</si>
  <si>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</si>
  <si>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</si>
  <si>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</si>
  <si>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</si>
  <si>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</si>
  <si>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</si>
  <si>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</si>
  <si>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</si>
  <si>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</si>
  <si>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</si>
  <si>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</si>
  <si>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</si>
  <si>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</si>
  <si>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</si>
  <si>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</si>
  <si>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</si>
  <si>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</si>
  <si>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</si>
  <si>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</si>
  <si>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</si>
  <si>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</si>
  <si>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</si>
  <si>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</si>
  <si>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</si>
  <si>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</si>
  <si>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</si>
  <si>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</si>
  <si>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</si>
  <si>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</si>
  <si>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</si>
  <si>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</si>
  <si>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</si>
  <si>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</si>
  <si>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</si>
  <si>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</si>
  <si>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</si>
  <si>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</si>
  <si>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</si>
  <si>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</si>
  <si>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</si>
  <si>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</si>
  <si>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</si>
  <si>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</si>
  <si>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</si>
  <si>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</si>
  <si>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</si>
  <si>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</si>
  <si>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</si>
  <si>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</si>
  <si>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</si>
  <si>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</si>
  <si>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</si>
  <si>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</si>
  <si>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</si>
  <si>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</si>
  <si>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</si>
  <si>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</si>
  <si>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</si>
  <si>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</si>
  <si>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</si>
  <si>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</si>
  <si>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</si>
  <si>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</si>
  <si>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</si>
  <si>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</si>
  <si>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</si>
  <si>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</si>
  <si>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</si>
  <si>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</si>
  <si>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</si>
  <si>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</si>
  <si>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</si>
  <si>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</si>
  <si>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</si>
  <si>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</si>
  <si>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</si>
  <si>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</si>
  <si>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</si>
  <si>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</si>
  <si>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</si>
  <si>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</si>
  <si>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</si>
  <si>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</si>
  <si>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</si>
  <si>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</si>
  <si>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</si>
  <si>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</si>
  <si>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</si>
  <si>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</si>
  <si>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</si>
  <si>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</si>
  <si>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</si>
  <si>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</si>
  <si>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</si>
  <si>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</si>
  <si>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</si>
  <si>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</si>
  <si>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</si>
  <si>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</si>
  <si>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</si>
  <si>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</si>
  <si>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</si>
  <si>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</si>
  <si>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</si>
  <si>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</si>
  <si>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</si>
  <si>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</si>
  <si>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</si>
  <si>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</si>
  <si>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</si>
  <si>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</si>
  <si>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</si>
  <si>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</si>
  <si>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</si>
  <si>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</si>
  <si>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</si>
  <si>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</si>
  <si>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</si>
  <si>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</si>
  <si>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</si>
  <si>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</si>
  <si>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</si>
  <si>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</si>
  <si>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</si>
  <si>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</si>
  <si>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</si>
  <si>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</si>
  <si>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</si>
  <si>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</si>
  <si>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</si>
  <si>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</si>
  <si>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</si>
  <si>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</si>
  <si>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</si>
  <si>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</si>
  <si>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</si>
  <si>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</si>
  <si>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</si>
  <si>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</si>
  <si>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</si>
  <si>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</si>
  <si>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</si>
  <si>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</si>
  <si>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</si>
  <si>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</si>
  <si>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</si>
  <si>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</si>
  <si>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</si>
  <si>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</si>
  <si>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</si>
  <si>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</si>
  <si>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</si>
  <si>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</si>
  <si>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</si>
  <si>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</si>
  <si>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</si>
  <si>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</si>
  <si>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</si>
  <si>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</si>
  <si>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</si>
  <si>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</si>
  <si>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</si>
  <si>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</si>
  <si>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</si>
  <si>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</si>
  <si>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</si>
  <si>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</si>
  <si>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</si>
  <si>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</si>
  <si>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</si>
  <si>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</si>
  <si>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</si>
  <si>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</si>
  <si>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</si>
  <si>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</si>
  <si>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</si>
  <si>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</si>
  <si>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</si>
  <si>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</si>
  <si>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</si>
  <si>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</si>
  <si>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</si>
  <si>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</si>
  <si>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</si>
  <si>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</si>
  <si>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</si>
  <si>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</si>
  <si>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</si>
  <si>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</si>
  <si>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</si>
  <si>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</si>
  <si>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</si>
  <si>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</si>
  <si>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</si>
  <si>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</si>
  <si>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</si>
  <si>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</si>
  <si>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</si>
  <si>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</si>
  <si>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</si>
  <si>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</si>
  <si>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</si>
  <si>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</si>
  <si>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</si>
  <si>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</si>
  <si>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</si>
  <si>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</si>
  <si>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</si>
  <si>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</si>
  <si>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</si>
  <si>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</si>
  <si>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</si>
  <si>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</si>
  <si>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</si>
  <si>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</si>
  <si>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</si>
  <si>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</si>
  <si>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</si>
  <si>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</si>
  <si>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</si>
  <si>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</si>
  <si>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</si>
  <si>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</si>
  <si>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</si>
  <si>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</si>
  <si>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</si>
  <si>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</si>
  <si>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</si>
  <si>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</si>
  <si>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</si>
  <si>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</si>
  <si>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</si>
  <si>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</si>
  <si>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</si>
  <si>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</si>
  <si>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</si>
  <si>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</si>
  <si>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</si>
  <si>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</si>
  <si>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</si>
  <si>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</si>
  <si>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</si>
  <si>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</si>
  <si>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</si>
  <si>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</si>
  <si>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</si>
  <si>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</si>
  <si>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</si>
  <si>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</si>
  <si>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</si>
  <si>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</si>
  <si>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</si>
  <si>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</si>
  <si>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</si>
  <si>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</si>
  <si>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</si>
  <si>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</si>
  <si>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</si>
  <si>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</si>
  <si>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</si>
  <si>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</si>
  <si>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</si>
  <si>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</si>
  <si>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</si>
  <si>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</si>
  <si>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</si>
  <si>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</si>
  <si>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</si>
  <si>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</si>
  <si>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</si>
  <si>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</si>
  <si>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</si>
  <si>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</si>
  <si>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</si>
  <si>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</si>
  <si>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</si>
  <si>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</si>
  <si>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</si>
  <si>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</si>
  <si>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</si>
  <si>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</si>
  <si>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</si>
  <si>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</si>
  <si>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</si>
  <si>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</si>
  <si>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</si>
  <si>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</si>
  <si>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</si>
  <si>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</si>
  <si>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</si>
  <si>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</si>
  <si>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</si>
  <si>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</si>
  <si>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</si>
  <si>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</si>
  <si>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</si>
  <si>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</si>
  <si>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</si>
  <si>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</si>
  <si>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</si>
  <si>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</si>
  <si>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</si>
  <si>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</si>
  <si>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</si>
  <si>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</si>
  <si>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</si>
  <si>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</si>
  <si>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</si>
  <si>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</si>
  <si>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</si>
  <si>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</si>
  <si>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</si>
  <si>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</si>
  <si>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</si>
  <si>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</si>
  <si>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</si>
  <si>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</si>
  <si>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</si>
  <si>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</si>
  <si>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</si>
  <si>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</si>
  <si>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</si>
  <si>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</si>
  <si>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</si>
  <si>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</si>
  <si>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</si>
  <si>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</si>
  <si>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</si>
  <si>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</si>
  <si>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</si>
  <si>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</si>
  <si>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</si>
  <si>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</si>
  <si>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</si>
  <si>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</si>
  <si>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</si>
  <si>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</si>
  <si>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</si>
  <si>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</si>
  <si>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</si>
  <si>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</si>
  <si>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</si>
  <si>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</si>
  <si>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</si>
  <si>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</si>
  <si>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</si>
  <si>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</si>
  <si>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</si>
  <si>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</si>
  <si>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</si>
  <si>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</si>
  <si>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</si>
  <si>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</si>
  <si>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</si>
  <si>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</si>
  <si>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</si>
  <si>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</si>
  <si>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</si>
  <si>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</si>
  <si>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</si>
  <si>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</si>
  <si>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</si>
  <si>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</si>
  <si>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</si>
  <si>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</si>
  <si>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</si>
  <si>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</si>
  <si>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</si>
  <si>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</si>
  <si>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</si>
  <si>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</si>
  <si>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</si>
  <si>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</si>
  <si>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</si>
  <si>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</si>
  <si>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</si>
  <si>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</si>
  <si>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</si>
  <si>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</si>
  <si>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</si>
  <si>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</si>
  <si>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</si>
  <si>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</si>
  <si>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</si>
  <si>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</si>
  <si>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</si>
  <si>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</si>
  <si>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</si>
  <si>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</si>
  <si>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</si>
  <si>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</si>
  <si>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</si>
  <si>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</si>
  <si>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</si>
  <si>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</si>
  <si>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</si>
  <si>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</si>
  <si>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</si>
  <si>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</si>
  <si>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</si>
  <si>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</si>
  <si>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</si>
  <si>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</si>
  <si>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</si>
  <si>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</si>
  <si>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</si>
  <si>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</si>
  <si>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</si>
  <si>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</si>
  <si>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</si>
  <si>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</si>
  <si>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</si>
  <si>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</si>
  <si>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</si>
  <si>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</si>
  <si>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</si>
  <si>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</si>
  <si>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</si>
  <si>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</si>
  <si>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</si>
  <si>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</si>
  <si>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</si>
  <si>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</si>
  <si>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</si>
  <si>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</si>
  <si>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</si>
  <si>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</si>
  <si>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</si>
  <si>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</si>
  <si>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</si>
  <si>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</si>
  <si>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</si>
  <si>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</si>
  <si>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</si>
  <si>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</si>
  <si>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</si>
  <si>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</si>
  <si>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</si>
  <si>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</si>
  <si>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</si>
  <si>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</si>
  <si>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</si>
  <si>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</si>
  <si>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</si>
  <si>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</si>
  <si>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</si>
  <si>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</si>
  <si>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</si>
  <si>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</si>
  <si>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</si>
  <si>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</si>
  <si>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</si>
  <si>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</si>
  <si>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</si>
  <si>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</si>
  <si>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</si>
  <si>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</si>
  <si>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</si>
  <si>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</si>
  <si>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</si>
  <si>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</si>
  <si>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</si>
  <si>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</si>
  <si>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</si>
  <si>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</si>
  <si>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</si>
  <si>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</si>
  <si>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</si>
  <si>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</si>
  <si>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</si>
  <si>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</si>
  <si>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</si>
  <si>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</si>
  <si>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</si>
  <si>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</si>
  <si>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</si>
  <si>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</si>
  <si>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</si>
  <si>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</si>
  <si>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</si>
  <si>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</si>
  <si>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</si>
  <si>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</si>
  <si>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</si>
  <si>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</si>
  <si>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</si>
  <si>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</si>
  <si>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</si>
  <si>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</si>
  <si>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</si>
  <si>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</si>
  <si>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</si>
  <si>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</si>
  <si>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</si>
  <si>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</si>
  <si>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</si>
  <si>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</si>
  <si>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</si>
  <si>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</si>
  <si>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</si>
  <si>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</si>
  <si>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</si>
  <si>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</si>
  <si>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</si>
  <si>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</si>
  <si>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</si>
  <si>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</si>
  <si>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</si>
  <si>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</si>
  <si>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</si>
  <si>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</si>
  <si>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</si>
  <si>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</si>
  <si>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</si>
  <si>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</si>
  <si>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</si>
  <si>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</si>
  <si>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</si>
  <si>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</si>
  <si>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</si>
  <si>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</si>
  <si>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</si>
  <si>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</si>
  <si>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</si>
  <si>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</si>
  <si>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</si>
  <si>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</si>
  <si>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</si>
  <si>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</si>
  <si>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</si>
  <si>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</si>
  <si>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</si>
  <si>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</si>
  <si>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</si>
  <si>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</si>
  <si>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</si>
  <si>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</si>
  <si>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</si>
  <si>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</si>
  <si>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</si>
  <si>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</si>
  <si>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</si>
  <si>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</si>
  <si>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</si>
  <si>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</si>
  <si>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</si>
  <si>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</si>
  <si>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</si>
  <si>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</si>
  <si>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</si>
  <si>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</si>
  <si>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</si>
  <si>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</si>
  <si>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</si>
  <si>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</si>
  <si>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</si>
  <si>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</si>
  <si>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</si>
  <si>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</si>
  <si>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</si>
  <si>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</si>
  <si>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</si>
  <si>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</si>
  <si>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</si>
  <si>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</si>
  <si>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</si>
  <si>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</si>
  <si>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</si>
  <si>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</si>
  <si>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</si>
  <si>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</si>
  <si>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</si>
  <si>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</si>
  <si>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</si>
  <si>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</si>
  <si>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</si>
  <si>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</si>
  <si>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</si>
  <si>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</si>
  <si>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</si>
  <si>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</si>
  <si>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</si>
  <si>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</si>
  <si>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</si>
  <si>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</si>
  <si>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</si>
  <si>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</si>
  <si>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</si>
  <si>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</si>
  <si>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</si>
  <si>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</si>
  <si>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</si>
  <si>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</si>
  <si>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</si>
  <si>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</si>
  <si>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</si>
  <si>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</si>
  <si>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</si>
  <si>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</si>
  <si>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</si>
  <si>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</si>
  <si>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</si>
  <si>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</si>
  <si>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</si>
  <si>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</si>
  <si>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</si>
  <si>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</si>
  <si>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</si>
  <si>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</si>
  <si>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</si>
  <si>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</si>
  <si>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</si>
  <si>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</si>
  <si>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</si>
  <si>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</si>
  <si>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</si>
  <si>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</si>
  <si>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</si>
  <si>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</si>
  <si>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</si>
  <si>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</si>
  <si>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</si>
  <si>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</si>
  <si>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</si>
  <si>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</si>
  <si>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</si>
  <si>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</si>
  <si>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</si>
  <si>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</si>
  <si>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</si>
  <si>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</si>
  <si>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</si>
  <si>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</si>
  <si>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</si>
  <si>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</si>
  <si>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</si>
  <si>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</si>
  <si>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</si>
  <si>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</si>
  <si>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</si>
  <si>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</si>
  <si>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</si>
  <si>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</si>
  <si>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</si>
  <si>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</si>
  <si>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</si>
  <si>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</si>
  <si>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</si>
  <si>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</si>
  <si>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</si>
  <si>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</si>
  <si>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</si>
  <si>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</si>
  <si>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</si>
  <si>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</si>
  <si>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</si>
  <si>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</si>
  <si>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</si>
  <si>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</si>
  <si>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</si>
  <si>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</si>
  <si>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</si>
  <si>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</si>
  <si>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</si>
  <si>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</si>
  <si>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</si>
  <si>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</si>
  <si>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</si>
  <si>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</si>
  <si>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</si>
  <si>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</si>
  <si>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</si>
  <si>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</si>
  <si>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</si>
  <si>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</si>
  <si>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</si>
  <si>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</si>
  <si>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</si>
  <si>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</si>
  <si>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</si>
  <si>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</si>
  <si>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</si>
  <si>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</si>
  <si>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</si>
  <si>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</si>
  <si>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</si>
  <si>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</si>
  <si>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</si>
  <si>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</si>
  <si>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</si>
  <si>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</si>
  <si>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</si>
  <si>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</si>
  <si>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</si>
  <si>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</si>
  <si>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</si>
  <si>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</si>
  <si>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</si>
  <si>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</si>
  <si>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</si>
  <si>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</si>
  <si>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</si>
  <si>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</si>
  <si>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</si>
  <si>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</si>
  <si>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</si>
  <si>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</si>
  <si>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</si>
  <si>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</si>
  <si>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</si>
  <si>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</si>
  <si>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</si>
  <si>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</si>
  <si>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</si>
  <si>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</si>
  <si>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</si>
  <si>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</si>
  <si>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</si>
  <si>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</si>
  <si>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</si>
  <si>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</si>
  <si>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</si>
  <si>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</si>
  <si>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</si>
  <si>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</si>
  <si>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</si>
  <si>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</si>
  <si>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</si>
  <si>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</si>
  <si>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</si>
  <si>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</si>
  <si>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</si>
  <si>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</si>
  <si>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</si>
  <si>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</si>
  <si>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</si>
  <si>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</si>
  <si>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</si>
  <si>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</si>
  <si>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</si>
  <si>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</si>
  <si>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</si>
  <si>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</si>
  <si>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</si>
  <si>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</si>
  <si>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</si>
  <si>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</si>
  <si>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</si>
  <si>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</si>
  <si>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</si>
  <si>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</si>
  <si>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</si>
  <si>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</si>
  <si>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</si>
  <si>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</si>
  <si>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</si>
  <si>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</si>
  <si>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</si>
  <si>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</si>
  <si>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</si>
  <si>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</si>
  <si>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</si>
  <si>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</si>
  <si>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</si>
  <si>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</si>
  <si>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</si>
  <si>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</si>
  <si>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</si>
  <si>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</si>
  <si>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</si>
  <si>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</si>
  <si>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</si>
  <si>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</si>
  <si>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</si>
  <si>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</si>
  <si>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</si>
  <si>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</si>
  <si>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</si>
  <si>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</si>
  <si>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</si>
  <si>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</si>
  <si>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</si>
  <si>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</si>
  <si>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</si>
  <si>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</si>
  <si>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</si>
  <si>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</si>
  <si>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</si>
  <si>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</si>
  <si>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</si>
  <si>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</si>
  <si>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</si>
  <si>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</si>
  <si>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</si>
  <si>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</si>
  <si>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</si>
  <si>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</si>
  <si>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</si>
  <si>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</si>
  <si>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</si>
  <si>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</si>
  <si>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</si>
  <si>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</si>
  <si>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</si>
  <si>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</si>
  <si>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</si>
  <si>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</si>
  <si>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</si>
  <si>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</si>
  <si>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</si>
  <si>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</si>
  <si>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</si>
  <si>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</si>
  <si>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</si>
  <si>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</si>
  <si>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</si>
  <si>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</si>
  <si>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</si>
  <si>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</si>
  <si>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</si>
  <si>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</si>
  <si>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</si>
  <si>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</si>
  <si>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</si>
  <si>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</si>
  <si>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</si>
  <si>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</si>
  <si>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</si>
  <si>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</si>
  <si>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</si>
  <si>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</si>
  <si>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</si>
  <si>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</si>
  <si>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</si>
  <si>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</si>
  <si>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</si>
  <si>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</si>
  <si>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</si>
  <si>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</si>
  <si>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</si>
  <si>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</si>
  <si>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</si>
  <si>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</si>
  <si>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</si>
  <si>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</si>
  <si>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</si>
  <si>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</si>
  <si>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</si>
  <si>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</si>
  <si>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</si>
  <si>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</si>
  <si>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</si>
  <si>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</si>
  <si>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</si>
  <si>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</si>
  <si>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</si>
  <si>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</si>
  <si>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</si>
  <si>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</si>
  <si>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</si>
  <si>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</si>
  <si>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</si>
  <si>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</si>
  <si>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</si>
  <si>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</si>
  <si>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</si>
  <si>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</si>
  <si>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</si>
  <si>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</si>
  <si>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</si>
  <si>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</si>
  <si>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</si>
  <si>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</si>
  <si>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</si>
  <si>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</si>
  <si>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</si>
  <si>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</si>
  <si>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</si>
  <si>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</si>
  <si>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</si>
  <si>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</si>
  <si>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</si>
  <si>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</si>
  <si>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</si>
  <si>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</si>
  <si>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</si>
  <si>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</si>
  <si>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</si>
  <si>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</si>
  <si>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</si>
  <si>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</si>
  <si>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</si>
  <si>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</si>
  <si>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</si>
  <si>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</si>
  <si>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</si>
  <si>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</si>
  <si>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</si>
  <si>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</si>
  <si>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</si>
  <si>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</si>
  <si>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</si>
  <si>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</si>
  <si>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</si>
  <si>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</si>
  <si>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</si>
  <si>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</si>
  <si>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</si>
  <si>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</si>
  <si>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</si>
  <si>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</si>
  <si>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</si>
  <si>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</si>
  <si>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</si>
  <si>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</si>
  <si>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</si>
  <si>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</si>
  <si>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</si>
  <si>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</si>
  <si>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</si>
  <si>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</si>
  <si>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</si>
  <si>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</si>
  <si>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</si>
  <si>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</si>
  <si>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</si>
  <si>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</si>
  <si>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</si>
  <si>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</si>
  <si>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</si>
  <si>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</si>
  <si>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</si>
  <si>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</si>
  <si>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</si>
  <si>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</si>
  <si>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</si>
  <si>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</si>
  <si>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</si>
  <si>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</si>
  <si>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</si>
  <si>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</si>
  <si>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</si>
  <si>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</si>
  <si>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</si>
  <si>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</si>
  <si>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</si>
  <si>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</si>
  <si>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</si>
  <si>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</si>
  <si>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</si>
  <si>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</si>
  <si>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</si>
  <si>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</si>
  <si>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</si>
  <si>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</si>
  <si>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</si>
  <si>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</si>
  <si>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</si>
  <si>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</si>
  <si>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</si>
  <si>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</si>
  <si>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</si>
  <si>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</si>
  <si>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</si>
  <si>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</si>
  <si>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</si>
  <si>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</si>
  <si>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</si>
  <si>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</si>
  <si>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</si>
  <si>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</si>
  <si>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</si>
  <si>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</si>
  <si>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</si>
  <si>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</si>
  <si>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</si>
  <si>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</si>
  <si>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</si>
  <si>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</si>
  <si>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</si>
  <si>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</si>
  <si>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</si>
  <si>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</si>
  <si>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</si>
  <si>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</si>
  <si>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</si>
  <si>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</si>
  <si>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</si>
  <si>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</si>
  <si>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</si>
  <si>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</si>
  <si>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</si>
  <si>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</si>
  <si>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</si>
  <si>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</si>
  <si>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</si>
  <si>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</si>
  <si>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</si>
  <si>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</si>
  <si>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</si>
  <si>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</si>
  <si>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</si>
  <si>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</si>
  <si>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</si>
  <si>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</si>
  <si>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</si>
  <si>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</si>
  <si>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</si>
  <si>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</si>
  <si>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</si>
  <si>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</si>
  <si>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</si>
  <si>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</si>
  <si>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</si>
  <si>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</si>
  <si>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</si>
  <si>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</si>
  <si>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</si>
  <si>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</si>
  <si>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</si>
  <si>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</si>
  <si>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</si>
  <si>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</si>
  <si>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</si>
  <si>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</si>
  <si>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</si>
  <si>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</si>
  <si>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</si>
  <si>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</si>
  <si>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</si>
  <si>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</si>
  <si>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</si>
  <si>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</si>
  <si>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</si>
  <si>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</si>
  <si>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</si>
  <si>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</si>
  <si>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</si>
  <si>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</si>
  <si>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</si>
  <si>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</si>
  <si>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</si>
  <si>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</si>
  <si>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</si>
  <si>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</si>
  <si>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</si>
  <si>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</si>
  <si>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</si>
  <si>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</si>
  <si>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</si>
  <si>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</si>
  <si>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</si>
  <si>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</si>
  <si>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</si>
  <si>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</si>
  <si>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</si>
  <si>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</si>
  <si>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</si>
  <si>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</si>
  <si>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</si>
  <si>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</si>
  <si>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</si>
  <si>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</si>
  <si>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</si>
  <si>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</si>
  <si>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</si>
  <si>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</si>
  <si>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</si>
  <si>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</si>
  <si>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</si>
  <si>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</si>
  <si>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</si>
  <si>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</si>
  <si>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</si>
  <si>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</si>
  <si>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</si>
  <si>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</si>
  <si>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</si>
  <si>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</si>
  <si>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</si>
  <si>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</si>
  <si>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</si>
  <si>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</si>
  <si>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</si>
  <si>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</si>
  <si>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</si>
  <si>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</si>
  <si>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</si>
  <si>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</si>
  <si>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</si>
  <si>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</si>
  <si>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</si>
  <si>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</si>
  <si>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</si>
  <si>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</si>
  <si>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</si>
  <si>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</si>
  <si>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</si>
  <si>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</si>
  <si>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</si>
  <si>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</si>
  <si>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</si>
  <si>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</si>
  <si>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</si>
  <si>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</si>
  <si>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</si>
  <si>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</si>
  <si>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</si>
  <si>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</si>
  <si>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</si>
  <si>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</si>
  <si>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</si>
  <si>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</si>
  <si>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</si>
  <si>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</si>
  <si>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</si>
  <si>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</si>
  <si>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</si>
  <si>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</si>
  <si>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</si>
  <si>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</si>
  <si>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</si>
  <si>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</si>
  <si>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</si>
  <si>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</si>
  <si>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</si>
  <si>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</si>
  <si>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</si>
  <si>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</si>
  <si>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</si>
  <si>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</si>
  <si>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</si>
  <si>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</si>
  <si>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</si>
  <si>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</si>
  <si>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</si>
  <si>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</si>
  <si>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</si>
  <si>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</si>
  <si>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</si>
  <si>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</si>
  <si>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</si>
  <si>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</si>
  <si>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</si>
  <si>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</si>
  <si>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</si>
  <si>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</si>
  <si>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</si>
  <si>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</si>
  <si>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</si>
  <si>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</si>
  <si>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</si>
  <si>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</si>
  <si>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</si>
  <si>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</si>
  <si>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</si>
  <si>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</si>
  <si>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</si>
  <si>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</si>
  <si>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</si>
  <si>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</si>
  <si>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</si>
  <si>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</si>
  <si>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</si>
  <si>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</si>
  <si>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</si>
  <si>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</si>
  <si>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</si>
  <si>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</si>
  <si>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</si>
  <si>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</si>
  <si>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</si>
  <si>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</si>
  <si>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</si>
  <si>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</si>
  <si>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</si>
  <si>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</si>
  <si>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</si>
  <si>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</si>
  <si>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</si>
  <si>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</si>
  <si>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</si>
  <si>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</si>
  <si>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</si>
  <si>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</si>
  <si>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</si>
  <si>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</si>
  <si>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</si>
  <si>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</si>
  <si>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</si>
  <si>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</si>
  <si>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</si>
  <si>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</si>
  <si>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</si>
  <si>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</si>
  <si>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</si>
  <si>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</si>
  <si>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</si>
  <si>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</si>
  <si>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</si>
  <si>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</si>
  <si>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</si>
  <si>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</si>
  <si>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</si>
  <si>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</si>
  <si>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</si>
  <si>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</si>
  <si>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</si>
  <si>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</si>
  <si>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</si>
  <si>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</si>
  <si>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</si>
  <si>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</si>
  <si>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</si>
  <si>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</si>
  <si>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</si>
  <si>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</si>
  <si>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</si>
  <si>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</si>
  <si>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</si>
  <si>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</si>
  <si>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</si>
  <si>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</si>
  <si>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</si>
  <si>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</si>
  <si>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</si>
  <si>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</si>
  <si>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</si>
  <si>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</si>
  <si>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</si>
  <si>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</si>
  <si>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</si>
  <si>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</si>
  <si>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</si>
  <si>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</si>
  <si>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</si>
  <si>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</si>
  <si>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</si>
  <si>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</si>
  <si>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</si>
  <si>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</si>
  <si>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</si>
  <si>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</si>
  <si>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</si>
  <si>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</si>
  <si>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</si>
  <si>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</si>
  <si>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</si>
  <si>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</si>
  <si>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</si>
  <si>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</si>
  <si>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</si>
  <si>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</si>
  <si>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</si>
  <si>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</si>
  <si>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</si>
  <si>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</si>
  <si>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</si>
  <si>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</si>
  <si>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</si>
  <si>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</si>
  <si>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</si>
  <si>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</si>
  <si>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</si>
  <si>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</si>
  <si>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</si>
  <si>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</si>
  <si>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</si>
  <si>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</si>
  <si>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</si>
  <si>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</si>
  <si>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</si>
  <si>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</si>
  <si>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</si>
  <si>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</si>
  <si>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</si>
  <si>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</si>
  <si>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</si>
  <si>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</si>
  <si>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</si>
  <si>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</si>
  <si>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</si>
  <si>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</si>
  <si>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</si>
  <si>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</si>
  <si>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</si>
  <si>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</si>
  <si>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</si>
  <si>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</si>
  <si>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</si>
  <si>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</si>
  <si>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</si>
  <si>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</si>
  <si>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</si>
  <si>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</si>
  <si>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</si>
  <si>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</si>
  <si>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</si>
  <si>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</si>
  <si>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</si>
  <si>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</si>
  <si>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</si>
  <si>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</si>
  <si>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</si>
  <si>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</si>
  <si>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</si>
  <si>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</si>
  <si>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</si>
  <si>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</si>
  <si>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</si>
  <si>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</si>
  <si>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</si>
  <si>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</si>
  <si>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</si>
  <si>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</si>
  <si>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</si>
  <si>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</si>
  <si>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</si>
  <si>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</si>
  <si>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</si>
  <si>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</si>
  <si>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</si>
  <si>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</si>
  <si>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</si>
  <si>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</si>
  <si>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</si>
  <si>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</si>
  <si>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</si>
  <si>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</si>
  <si>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</si>
  <si>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</si>
  <si>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</si>
  <si>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</si>
  <si>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</si>
  <si>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</si>
  <si>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</si>
  <si>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</si>
  <si>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</si>
  <si>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</si>
  <si>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</si>
  <si>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</si>
  <si>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</si>
  <si>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</si>
  <si>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</si>
  <si>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</si>
  <si>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</si>
  <si>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</si>
  <si>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</si>
  <si>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</si>
  <si>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</si>
  <si>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</si>
  <si>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</si>
  <si>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</si>
  <si>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</si>
  <si>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</si>
  <si>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</si>
  <si>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</si>
  <si>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</si>
  <si>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</si>
  <si>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</si>
  <si>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</si>
  <si>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</si>
  <si>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</si>
  <si>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</si>
  <si>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</si>
  <si>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</si>
  <si>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</si>
  <si>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</si>
  <si>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</si>
  <si>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</si>
  <si>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</si>
  <si>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</si>
  <si>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</si>
  <si>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</si>
  <si>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</si>
  <si>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</si>
  <si>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</si>
  <si>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</si>
  <si>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</si>
  <si>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</si>
  <si>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</si>
  <si>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</si>
  <si>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</si>
  <si>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</si>
  <si>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</si>
  <si>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</si>
  <si>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</si>
  <si>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</si>
  <si>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</si>
  <si>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</si>
  <si>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</si>
  <si>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</si>
  <si>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</si>
  <si>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</si>
  <si>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</si>
  <si>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</si>
  <si>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</si>
  <si>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</si>
  <si>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</si>
  <si>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</si>
  <si>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</si>
  <si>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</si>
  <si>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</si>
  <si>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</si>
  <si>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</si>
  <si>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</si>
  <si>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</si>
  <si>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</si>
  <si>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</si>
  <si>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</si>
  <si>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</si>
  <si>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</si>
  <si>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</si>
  <si>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</si>
  <si>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</si>
  <si>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</si>
  <si>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</si>
  <si>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</si>
  <si>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</si>
  <si>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</si>
  <si>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</si>
  <si>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</si>
  <si>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</si>
  <si>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</si>
  <si>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</si>
  <si>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</si>
  <si>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</si>
  <si>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</si>
  <si>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</si>
  <si>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</si>
  <si>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</si>
  <si>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</si>
  <si>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</si>
  <si>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</si>
  <si>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</si>
  <si>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</si>
  <si>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</si>
  <si>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</si>
  <si>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</si>
  <si>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</si>
  <si>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</si>
  <si>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</si>
  <si>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</si>
  <si>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</si>
  <si>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</si>
  <si>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</si>
  <si>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</si>
  <si>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</si>
  <si>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</si>
  <si>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</si>
  <si>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</si>
  <si>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</si>
  <si>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</si>
  <si>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</si>
  <si>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</si>
  <si>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</si>
  <si>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</si>
  <si>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</si>
  <si>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</si>
  <si>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</si>
  <si>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</si>
  <si>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</si>
  <si>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</si>
  <si>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</si>
  <si>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</si>
  <si>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</si>
  <si>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</si>
  <si>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</si>
  <si>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</si>
  <si>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</si>
  <si>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</si>
  <si>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</si>
  <si>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</si>
  <si>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</si>
  <si>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</si>
  <si>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</si>
  <si>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</si>
  <si>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</si>
  <si>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</si>
  <si>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</si>
  <si>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</si>
  <si>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</si>
  <si>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</si>
  <si>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</si>
  <si>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</si>
  <si>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</si>
  <si>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</si>
  <si>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</si>
  <si>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</si>
  <si>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</si>
  <si>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</si>
  <si>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</si>
  <si>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</si>
  <si>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</si>
  <si>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</si>
  <si>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</si>
  <si>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</si>
  <si>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</si>
  <si>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</si>
  <si>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</si>
  <si>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</si>
  <si>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</si>
  <si>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</si>
  <si>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</si>
  <si>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</si>
  <si>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</si>
  <si>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</si>
  <si>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</si>
  <si>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</si>
  <si>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</si>
  <si>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</si>
  <si>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</si>
  <si>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</si>
  <si>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</si>
  <si>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</si>
  <si>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</si>
  <si>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</si>
  <si>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</si>
  <si>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</si>
  <si>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</si>
  <si>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</si>
  <si>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</si>
  <si>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</si>
  <si>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</si>
  <si>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</si>
  <si>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</si>
  <si>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</si>
  <si>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</si>
  <si>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</si>
  <si>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</si>
  <si>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</si>
  <si>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</si>
  <si>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</si>
  <si>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</si>
  <si>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</si>
  <si>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</si>
  <si>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</si>
  <si>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</si>
  <si>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</si>
  <si>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</si>
  <si>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</si>
  <si>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</si>
  <si>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</si>
  <si>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</si>
  <si>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</si>
  <si>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</si>
  <si>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</si>
  <si>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</si>
  <si>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</si>
  <si>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</si>
  <si>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</si>
  <si>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</si>
  <si>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</si>
  <si>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</si>
  <si>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</si>
  <si>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</si>
  <si>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</si>
  <si>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</si>
  <si>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</si>
  <si>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</si>
  <si>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</si>
  <si>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</si>
  <si>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</si>
  <si>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</si>
  <si>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</si>
  <si>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</si>
  <si>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</si>
  <si>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</si>
  <si>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</si>
  <si>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</si>
  <si>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</si>
  <si>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</si>
  <si>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</si>
  <si>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</si>
  <si>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</si>
  <si>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</si>
  <si>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</si>
  <si>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</si>
  <si>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</si>
  <si>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</si>
  <si>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</si>
  <si>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</si>
  <si>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</si>
  <si>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</si>
  <si>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</si>
  <si>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</si>
  <si>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</si>
  <si>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</si>
  <si>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</si>
  <si>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</si>
  <si>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</si>
  <si>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</si>
  <si>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</si>
  <si>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</si>
  <si>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</si>
  <si>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</si>
  <si>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</si>
  <si>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</si>
  <si>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</si>
  <si>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</si>
  <si>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</si>
  <si>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</si>
  <si>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</si>
  <si>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</si>
  <si>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</si>
  <si>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</si>
  <si>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</si>
  <si>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</si>
  <si>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</si>
  <si>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</si>
  <si>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</si>
  <si>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</si>
  <si>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</si>
  <si>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</si>
  <si>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</si>
  <si>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</si>
  <si>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</si>
  <si>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</si>
  <si>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</si>
  <si>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</si>
  <si>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</si>
  <si>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</si>
  <si>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</si>
  <si>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</si>
  <si>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</si>
  <si>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</si>
  <si>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</si>
  <si>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</si>
  <si>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</si>
  <si>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</si>
  <si>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</si>
  <si>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</si>
  <si>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</si>
  <si>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</si>
  <si>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</si>
  <si>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</si>
  <si>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</si>
  <si>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</si>
  <si>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</si>
  <si>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</si>
  <si>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</si>
  <si>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</si>
  <si>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</si>
  <si>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</si>
  <si>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</si>
  <si>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</si>
  <si>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</si>
  <si>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</si>
  <si>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</si>
  <si>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</si>
  <si>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</si>
  <si>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</si>
  <si>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</si>
  <si>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</si>
  <si>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</si>
  <si>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</si>
  <si>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</si>
  <si>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</si>
  <si>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</si>
  <si>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</si>
  <si>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</si>
  <si>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</si>
  <si>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</si>
  <si>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</si>
  <si>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</si>
  <si>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</si>
  <si>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</si>
  <si>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</si>
  <si>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</si>
  <si>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</si>
  <si>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</si>
  <si>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</si>
  <si>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</si>
  <si>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</si>
  <si>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</si>
  <si>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</si>
  <si>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</si>
  <si>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</si>
  <si>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</si>
  <si>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</si>
  <si>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</si>
  <si>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</si>
  <si>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</si>
  <si>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</si>
  <si>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</si>
  <si>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</si>
  <si>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</si>
  <si>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</si>
  <si>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</si>
  <si>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</si>
  <si>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</si>
  <si>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</si>
  <si>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</si>
  <si>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</si>
  <si>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</si>
  <si>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</si>
  <si>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</si>
  <si>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</si>
  <si>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</si>
  <si>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</si>
  <si>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</si>
  <si>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</si>
  <si>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</si>
  <si>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</si>
  <si>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</si>
  <si>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</si>
  <si>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</si>
  <si>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</si>
  <si>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</si>
  <si>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</si>
  <si>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</si>
  <si>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</si>
  <si>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</si>
  <si>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</si>
  <si>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</si>
  <si>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</si>
  <si>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</si>
  <si>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</si>
  <si>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</si>
  <si>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</si>
  <si>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</si>
  <si>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</si>
  <si>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</si>
  <si>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</si>
  <si>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</si>
  <si>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</si>
  <si>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</si>
  <si>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</si>
  <si>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</si>
  <si>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</si>
  <si>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</si>
  <si>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</si>
  <si>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</si>
  <si>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</si>
  <si>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</si>
  <si>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</si>
  <si>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</si>
  <si>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</si>
  <si>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</si>
  <si>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</si>
  <si>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</si>
  <si>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</si>
  <si>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</si>
  <si>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</si>
  <si>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</si>
  <si>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</si>
  <si>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</si>
  <si>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</si>
  <si>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</si>
  <si>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</si>
  <si>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</si>
  <si>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</si>
  <si>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</si>
  <si>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</si>
  <si>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</si>
  <si>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</si>
  <si>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</si>
  <si>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</si>
  <si>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</si>
  <si>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</si>
  <si>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</si>
  <si>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</si>
  <si>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</si>
  <si>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</si>
  <si>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</si>
  <si>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</si>
  <si>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</si>
  <si>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</si>
  <si>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</si>
  <si>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</si>
  <si>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</si>
  <si>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</si>
  <si>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</si>
  <si>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</si>
  <si>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</si>
  <si>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</si>
  <si>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</si>
  <si>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</si>
  <si>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</si>
  <si>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</si>
  <si>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</si>
  <si>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</si>
  <si>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</si>
  <si>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</si>
  <si>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</si>
  <si>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</si>
  <si>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</si>
  <si>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</si>
  <si>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</si>
  <si>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</si>
  <si>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</si>
  <si>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</si>
  <si>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</si>
  <si>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</si>
  <si>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</si>
  <si>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</si>
  <si>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</si>
  <si>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</si>
  <si>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</si>
  <si>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</si>
  <si>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</si>
  <si>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</si>
  <si>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</si>
  <si>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</si>
  <si>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</si>
  <si>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</si>
  <si>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</si>
  <si>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</si>
  <si>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</si>
  <si>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</si>
  <si>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</si>
  <si>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</si>
  <si>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</si>
  <si>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</si>
  <si>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</si>
  <si>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</si>
  <si>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</si>
  <si>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</si>
  <si>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</si>
  <si>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</si>
  <si>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</si>
  <si>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</si>
  <si>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</si>
  <si>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</si>
  <si>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</si>
  <si>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</si>
  <si>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</si>
  <si>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</si>
  <si>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</si>
  <si>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</si>
  <si>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</si>
  <si>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</si>
  <si>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</si>
  <si>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</si>
  <si>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</si>
  <si>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</si>
  <si>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</si>
  <si>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</si>
  <si>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</si>
  <si>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</si>
  <si>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</si>
  <si>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</si>
  <si>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</si>
  <si>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</si>
  <si>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</si>
  <si>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</si>
  <si>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</si>
  <si>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</si>
  <si>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</si>
  <si>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</si>
  <si>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</si>
  <si>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</si>
  <si>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</si>
  <si>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</si>
  <si>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</si>
  <si>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</si>
  <si>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</si>
  <si>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</si>
  <si>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</si>
  <si>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</si>
  <si>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</si>
  <si>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</si>
  <si>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</si>
  <si>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</si>
  <si>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</si>
  <si>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</si>
  <si>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</si>
  <si>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</si>
  <si>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</si>
  <si>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</si>
  <si>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</si>
  <si>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</si>
  <si>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</si>
  <si>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</si>
  <si>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</si>
  <si>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</si>
  <si>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</si>
  <si>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</si>
  <si>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</si>
  <si>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</si>
  <si>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</si>
  <si>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</si>
  <si>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</si>
  <si>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</si>
  <si>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</si>
  <si>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</si>
  <si>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</si>
  <si>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</si>
  <si>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</si>
  <si>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</si>
  <si>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</si>
  <si>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</si>
  <si>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</si>
  <si>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</si>
  <si>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</si>
  <si>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</si>
  <si>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</si>
  <si>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</si>
  <si>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</si>
  <si>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</si>
  <si>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</si>
  <si>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</si>
  <si>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</si>
  <si>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</si>
  <si>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</si>
  <si>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</si>
  <si>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</si>
  <si>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</si>
  <si>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</si>
  <si>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</si>
  <si>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</si>
  <si>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</si>
  <si>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</si>
  <si>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</si>
  <si>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</si>
  <si>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</si>
  <si>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</si>
  <si>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</si>
  <si>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</si>
  <si>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</si>
  <si>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</si>
  <si>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</si>
  <si>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</si>
  <si>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</si>
  <si>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</si>
  <si>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</si>
  <si>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</si>
  <si>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</si>
  <si>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</si>
  <si>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</si>
  <si>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</si>
  <si>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</si>
  <si>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</si>
  <si>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</si>
  <si>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</si>
  <si>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</si>
  <si>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</si>
  <si>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</si>
  <si>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</si>
  <si>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</si>
  <si>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</si>
  <si>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</si>
  <si>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</si>
  <si>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</si>
  <si>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</si>
  <si>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</si>
  <si>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</si>
  <si>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</si>
  <si>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</si>
  <si>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</si>
  <si>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</si>
  <si>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</si>
  <si>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</si>
  <si>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</si>
  <si>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</si>
  <si>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</si>
  <si>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</si>
  <si>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</si>
  <si>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</si>
  <si>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</si>
  <si>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</si>
  <si>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</si>
  <si>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</si>
  <si>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</si>
  <si>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</si>
  <si>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</si>
  <si>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</si>
  <si>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</si>
  <si>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</si>
  <si>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</si>
  <si>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</si>
  <si>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</si>
  <si>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</si>
  <si>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</si>
  <si>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</si>
  <si>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</si>
  <si>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</si>
  <si>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</si>
  <si>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</si>
  <si>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</si>
  <si>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</si>
  <si>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</si>
  <si>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</si>
  <si>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</si>
  <si>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</si>
  <si>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</si>
  <si>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</si>
  <si>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</si>
  <si>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</si>
  <si>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</si>
  <si>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</si>
  <si>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</si>
  <si>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</si>
  <si>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</si>
  <si>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</si>
  <si>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</si>
  <si>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</si>
  <si>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</si>
  <si>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</si>
  <si>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</si>
  <si>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</si>
  <si>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</si>
  <si>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</si>
  <si>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</si>
  <si>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</si>
  <si>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</si>
  <si>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</si>
  <si>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</si>
  <si>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</si>
  <si>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</si>
  <si>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</si>
  <si>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</si>
  <si>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</si>
  <si>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</si>
  <si>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</si>
  <si>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</si>
  <si>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</si>
  <si>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</si>
  <si>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</si>
  <si>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</si>
  <si>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</si>
  <si>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</si>
  <si>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</si>
  <si>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</si>
  <si>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</si>
  <si>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</si>
  <si>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</si>
  <si>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</si>
  <si>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</si>
  <si>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</si>
  <si>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</si>
  <si>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</si>
  <si>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</si>
  <si>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</si>
  <si>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</si>
  <si>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</si>
  <si>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</si>
  <si>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</si>
  <si>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</si>
  <si>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</si>
  <si>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</si>
  <si>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</si>
  <si>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</si>
  <si>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</si>
  <si>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</si>
  <si>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</si>
  <si>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</si>
  <si>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</si>
  <si>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</si>
  <si>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</si>
  <si>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</si>
  <si>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</si>
  <si>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</si>
  <si>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</si>
  <si>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</si>
  <si>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</si>
  <si>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</si>
  <si>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</si>
  <si>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</si>
  <si>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</si>
  <si>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</si>
  <si>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</si>
  <si>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</si>
  <si>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</si>
  <si>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</si>
  <si>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</si>
  <si>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</si>
  <si>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</si>
  <si>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</si>
  <si>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</si>
  <si>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</si>
  <si>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</si>
  <si>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</si>
  <si>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</si>
  <si>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</si>
  <si>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</si>
  <si>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</si>
  <si>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</si>
  <si>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</si>
  <si>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</si>
  <si>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</si>
  <si>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</si>
  <si>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</si>
  <si>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</si>
  <si>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</si>
  <si>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</si>
  <si>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</si>
  <si>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</si>
  <si>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</si>
  <si>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</si>
  <si>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</si>
  <si>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</si>
  <si>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</si>
  <si>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</si>
  <si>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</si>
  <si>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</si>
  <si>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</si>
  <si>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</si>
  <si>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</si>
  <si>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</si>
  <si>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</si>
  <si>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</si>
  <si>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</si>
  <si>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</si>
  <si>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</si>
  <si>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</si>
  <si>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</si>
  <si>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</si>
  <si>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</si>
  <si>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</si>
  <si>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</si>
  <si>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</si>
  <si>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</si>
  <si>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</si>
  <si>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</si>
  <si>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</si>
  <si>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</si>
  <si>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</si>
  <si>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</si>
  <si>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</si>
  <si>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</si>
  <si>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</si>
  <si>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</si>
  <si>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</si>
  <si>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</si>
  <si>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</si>
  <si>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</si>
  <si>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</si>
  <si>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</si>
  <si>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</si>
  <si>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</si>
  <si>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</si>
  <si>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</si>
  <si>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</si>
  <si>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</si>
  <si>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</si>
  <si>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</si>
  <si>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</si>
  <si>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</si>
  <si>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</si>
  <si>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</si>
  <si>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</si>
  <si>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</si>
  <si>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</si>
  <si>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</si>
  <si>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</si>
  <si>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</si>
  <si>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</si>
  <si>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</si>
  <si>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</si>
  <si>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</si>
  <si>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</si>
  <si>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</si>
  <si>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</si>
  <si>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</si>
  <si>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</si>
  <si>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</si>
  <si>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</si>
  <si>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</si>
  <si>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</si>
  <si>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</si>
  <si>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</si>
  <si>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</si>
  <si>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</si>
  <si>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</si>
  <si>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</si>
  <si>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</si>
  <si>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</si>
  <si>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</si>
  <si>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</si>
  <si>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</si>
  <si>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</si>
  <si>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</si>
  <si>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</si>
  <si>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</si>
  <si>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</si>
  <si>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</si>
  <si>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</si>
  <si>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</si>
  <si>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</si>
  <si>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</si>
  <si>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</si>
  <si>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</si>
  <si>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</si>
  <si>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</si>
  <si>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</si>
  <si>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</si>
  <si>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</si>
  <si>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</si>
  <si>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</si>
  <si>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</si>
  <si>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</si>
  <si>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</si>
  <si>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</si>
  <si>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</si>
  <si>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</si>
  <si>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</si>
  <si>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</si>
  <si>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</si>
  <si>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</si>
  <si>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</si>
  <si>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</si>
  <si>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</si>
  <si>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</si>
  <si>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</si>
  <si>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</si>
  <si>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</si>
  <si>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</si>
  <si>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</si>
  <si>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</si>
  <si>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</si>
  <si>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</si>
  <si>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</si>
  <si>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</si>
  <si>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</si>
  <si>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</si>
  <si>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</si>
  <si>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</si>
  <si>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</si>
  <si>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</si>
  <si>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</si>
  <si>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</si>
  <si>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</si>
  <si>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</si>
  <si>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</si>
  <si>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</si>
  <si>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</si>
  <si>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</si>
  <si>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</si>
  <si>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</si>
  <si>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</si>
  <si>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</si>
  <si>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</si>
  <si>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</si>
  <si>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</si>
  <si>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</si>
  <si>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</si>
  <si>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</si>
  <si>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</si>
  <si>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</si>
  <si>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</si>
  <si>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</si>
  <si>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</si>
  <si>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</si>
  <si>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</si>
  <si>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</si>
  <si>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</si>
  <si>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</si>
  <si>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</si>
  <si>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</si>
  <si>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</si>
  <si>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</si>
  <si>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</si>
  <si>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</si>
  <si>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</si>
  <si>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</si>
  <si>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</si>
  <si>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</si>
  <si>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</si>
  <si>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</si>
  <si>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</si>
  <si>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</si>
  <si>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</si>
  <si>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</si>
  <si>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</si>
  <si>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</si>
  <si>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</si>
  <si>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</si>
  <si>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</si>
  <si>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</si>
  <si>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</si>
  <si>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</si>
  <si>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</si>
  <si>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</si>
  <si>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</si>
  <si>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</si>
  <si>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</si>
  <si>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</si>
  <si>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</si>
  <si>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</si>
  <si>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</si>
  <si>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</si>
  <si>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</si>
  <si>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</si>
  <si>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</si>
  <si>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</si>
  <si>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</si>
  <si>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</si>
  <si>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</si>
  <si>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</si>
  <si>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</si>
  <si>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</si>
  <si>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</si>
  <si>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</si>
  <si>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</si>
  <si>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</si>
  <si>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</si>
  <si>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</si>
  <si>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</si>
  <si>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</si>
  <si>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</si>
  <si>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</si>
  <si>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</si>
  <si>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</si>
  <si>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</si>
  <si>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</si>
  <si>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</si>
  <si>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</si>
  <si>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</si>
  <si>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</si>
  <si>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</si>
  <si>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</si>
  <si>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</si>
  <si>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</si>
  <si>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</si>
  <si>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</si>
  <si>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</si>
  <si>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</si>
  <si>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</si>
  <si>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</si>
  <si>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</si>
  <si>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</si>
  <si>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</si>
  <si>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</si>
  <si>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</si>
  <si>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</si>
  <si>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</si>
  <si>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</si>
  <si>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</si>
  <si>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</si>
  <si>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</si>
  <si>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</si>
  <si>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</si>
  <si>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</si>
  <si>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</si>
  <si>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</si>
  <si>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</si>
  <si>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</si>
  <si>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</si>
  <si>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</si>
  <si>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</si>
  <si>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</si>
  <si>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</si>
  <si>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</si>
  <si>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</si>
  <si>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</si>
  <si>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</si>
  <si>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</si>
  <si>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</si>
  <si>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</si>
  <si>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</si>
  <si>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</si>
  <si>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</si>
  <si>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</si>
  <si>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</si>
  <si>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</si>
  <si>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</si>
  <si>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</si>
  <si>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</si>
  <si>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</si>
  <si>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</si>
  <si>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</si>
  <si>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</si>
  <si>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</si>
  <si>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</si>
  <si>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</si>
  <si>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</si>
  <si>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</si>
  <si>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</si>
  <si>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</si>
  <si>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</si>
  <si>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</si>
  <si>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</si>
  <si>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</si>
  <si>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</si>
  <si>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</si>
  <si>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</si>
  <si>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</si>
  <si>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</si>
  <si>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</si>
  <si>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</si>
  <si>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</si>
  <si>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</si>
  <si>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</si>
  <si>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</si>
  <si>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</si>
  <si>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</si>
  <si>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</si>
  <si>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</si>
  <si>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</si>
  <si>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</si>
  <si>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</si>
  <si>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</si>
  <si>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</si>
  <si>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</si>
  <si>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</si>
  <si>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</si>
  <si>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</si>
  <si>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</si>
  <si>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</si>
  <si>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</si>
  <si>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</si>
  <si>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</si>
  <si>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</si>
  <si>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</si>
  <si>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</si>
  <si>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</si>
  <si>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</si>
  <si>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</si>
  <si>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</si>
  <si>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</si>
  <si>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</si>
  <si>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</si>
  <si>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</si>
  <si>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</si>
  <si>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</si>
  <si>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</si>
  <si>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</si>
  <si>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</si>
  <si>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</si>
  <si>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</si>
  <si>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</si>
  <si>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</si>
  <si>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</si>
  <si>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</si>
  <si>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</si>
  <si>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</si>
  <si>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</si>
  <si>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</si>
  <si>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</si>
  <si>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</si>
  <si>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</si>
  <si>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</si>
  <si>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</si>
  <si>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</si>
  <si>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</si>
  <si>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</si>
  <si>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</si>
  <si>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</si>
  <si>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</si>
  <si>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</si>
  <si>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</si>
  <si>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</si>
  <si>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</si>
  <si>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</si>
  <si>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</si>
  <si>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</si>
  <si>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</si>
  <si>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</si>
  <si>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</si>
  <si>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</si>
  <si>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</si>
  <si>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</si>
  <si>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</si>
  <si>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</si>
  <si>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</si>
  <si>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</si>
  <si>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</si>
  <si>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</si>
  <si>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</si>
  <si>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</si>
  <si>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</si>
  <si>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</si>
  <si>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</si>
  <si>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</si>
  <si>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</si>
  <si>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</si>
  <si>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</si>
  <si>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</si>
  <si>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</si>
  <si>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</si>
  <si>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</si>
  <si>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</si>
  <si>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</si>
  <si>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</si>
  <si>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</si>
  <si>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</si>
  <si>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</si>
  <si>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</si>
  <si>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</si>
  <si>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</si>
  <si>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</si>
  <si>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</si>
  <si>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</si>
  <si>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</si>
  <si>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</si>
  <si>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</si>
  <si>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</si>
  <si>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</si>
  <si>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</si>
  <si>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</si>
  <si>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</si>
  <si>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</si>
  <si>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</si>
  <si>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</si>
  <si>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</si>
  <si>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</si>
  <si>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</si>
  <si>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</si>
  <si>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</si>
  <si>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</si>
  <si>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</si>
  <si>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</si>
  <si>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</si>
  <si>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</si>
  <si>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</si>
  <si>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</si>
  <si>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</si>
  <si>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</si>
  <si>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</si>
  <si>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</si>
  <si>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</si>
  <si>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</si>
  <si>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</si>
  <si>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</si>
  <si>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</si>
  <si>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</si>
  <si>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</si>
  <si>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</si>
  <si>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</si>
  <si>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</si>
  <si>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</si>
  <si>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</si>
  <si>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</si>
  <si>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</si>
  <si>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</si>
  <si>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</si>
  <si>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</si>
  <si>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</si>
  <si>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</si>
  <si>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</si>
  <si>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</si>
  <si>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</si>
  <si>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</si>
  <si>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</si>
  <si>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</si>
  <si>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</si>
  <si>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</si>
  <si>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</si>
  <si>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</si>
  <si>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</si>
  <si>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</si>
  <si>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</si>
  <si>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</si>
  <si>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</si>
  <si>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</si>
  <si>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</si>
  <si>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</si>
  <si>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</si>
  <si>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</si>
  <si>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</si>
  <si>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</si>
  <si>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</si>
  <si>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</si>
  <si>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</si>
  <si>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</si>
  <si>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</si>
  <si>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</si>
  <si>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</si>
  <si>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</si>
  <si>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</si>
  <si>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</si>
  <si>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</si>
  <si>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</si>
  <si>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</si>
  <si>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</si>
  <si>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</si>
  <si>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</si>
  <si>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</si>
  <si>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</si>
  <si>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</si>
  <si>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</si>
  <si>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</si>
  <si>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</si>
  <si>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</si>
  <si>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</si>
  <si>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</si>
  <si>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</si>
  <si>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</si>
  <si>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</si>
  <si>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</si>
  <si>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</si>
  <si>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</si>
  <si>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</si>
  <si>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</si>
  <si>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</si>
  <si>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</si>
  <si>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</si>
  <si>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</si>
  <si>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</si>
  <si>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</si>
  <si>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</si>
  <si>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</si>
  <si>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</si>
  <si>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</si>
  <si>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</si>
  <si>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</si>
  <si>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</si>
  <si>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</si>
  <si>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</si>
  <si>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</si>
  <si>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</si>
  <si>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</si>
  <si>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</si>
  <si>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</si>
  <si>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</si>
  <si>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</si>
  <si>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</si>
  <si>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</si>
  <si>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</si>
  <si>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</si>
  <si>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</si>
  <si>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</si>
  <si>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</si>
  <si>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</si>
  <si>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</si>
  <si>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</si>
  <si>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</si>
  <si>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</si>
  <si>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</si>
  <si>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</si>
  <si>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</si>
  <si>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</si>
  <si>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</si>
  <si>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</si>
  <si>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</si>
  <si>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</si>
  <si>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</si>
  <si>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</si>
  <si>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</si>
  <si>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</si>
  <si>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</si>
  <si>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</si>
  <si>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</si>
  <si>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</si>
  <si>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</si>
  <si>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</si>
  <si>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</si>
  <si>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</si>
  <si>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</si>
  <si>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</si>
  <si>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</si>
  <si>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</si>
  <si>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</si>
  <si>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</si>
  <si>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</si>
  <si>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</si>
  <si>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</si>
  <si>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</si>
  <si>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</si>
  <si>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</si>
  <si>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</si>
  <si>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</si>
  <si>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</si>
  <si>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</si>
  <si>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</si>
  <si>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</si>
  <si>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</si>
  <si>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</si>
  <si>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</si>
  <si>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</si>
  <si>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</si>
  <si>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</si>
  <si>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</si>
  <si>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</si>
  <si>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</si>
  <si>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</si>
  <si>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</si>
  <si>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</si>
  <si>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</si>
  <si>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</si>
  <si>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</si>
  <si>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</si>
  <si>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</si>
  <si>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</si>
  <si>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</si>
  <si>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</si>
  <si>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</si>
  <si>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</si>
  <si>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</si>
  <si>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</si>
  <si>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</si>
  <si>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</si>
  <si>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</si>
  <si>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</si>
  <si>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</si>
  <si>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</si>
  <si>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</si>
  <si>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</si>
  <si>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</si>
  <si>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</si>
  <si>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</si>
  <si>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</si>
  <si>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</si>
  <si>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</si>
  <si>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</si>
  <si>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</si>
  <si>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</si>
  <si>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</si>
  <si>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</si>
  <si>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</si>
  <si>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</si>
  <si>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</si>
  <si>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</si>
  <si>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</si>
  <si>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</si>
  <si>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</si>
  <si>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</si>
  <si>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</si>
  <si>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</si>
  <si>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</si>
  <si>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</si>
  <si>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</si>
  <si>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</si>
  <si>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</si>
  <si>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</si>
  <si>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</si>
  <si>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</si>
  <si>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</si>
  <si>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</si>
  <si>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</si>
  <si>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</si>
  <si>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</si>
  <si>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</si>
  <si>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</si>
  <si>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</si>
  <si>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</si>
  <si>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</si>
  <si>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</si>
  <si>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</si>
  <si>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</si>
  <si>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</si>
  <si>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</si>
  <si>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</si>
  <si>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</si>
  <si>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</si>
  <si>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</si>
  <si>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</si>
  <si>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</si>
  <si>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</si>
  <si>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</si>
  <si>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</si>
  <si>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</si>
  <si>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</si>
  <si>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</si>
  <si>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</si>
  <si>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</si>
  <si>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</si>
  <si>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</si>
  <si>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</si>
  <si>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</si>
  <si>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</si>
  <si>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</si>
  <si>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</si>
  <si>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</si>
  <si>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</si>
  <si>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</si>
  <si>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</si>
  <si>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</si>
  <si>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</si>
  <si>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</si>
  <si>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</si>
  <si>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</si>
  <si>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</si>
  <si>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</si>
  <si>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</si>
  <si>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</si>
  <si>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</si>
  <si>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</si>
  <si>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</si>
  <si>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</si>
  <si>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</si>
  <si>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</si>
  <si>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</si>
  <si>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</si>
  <si>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</si>
  <si>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</si>
  <si>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</si>
  <si>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</si>
  <si>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</si>
  <si>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</si>
  <si>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</si>
  <si>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</si>
  <si>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</si>
  <si>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</si>
  <si>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</si>
  <si>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</si>
  <si>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</si>
  <si>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</si>
  <si>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</si>
  <si>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</si>
  <si>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</si>
  <si>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</si>
  <si>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</si>
  <si>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</si>
  <si>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</si>
  <si>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</si>
  <si>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</si>
  <si>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</si>
  <si>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</si>
  <si>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</si>
  <si>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</si>
  <si>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</si>
  <si>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</si>
  <si>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</si>
  <si>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</si>
  <si>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</si>
  <si>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</si>
  <si>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</si>
  <si>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</si>
  <si>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</si>
  <si>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</si>
  <si>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</si>
  <si>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</si>
  <si>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</si>
  <si>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</si>
  <si>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</si>
  <si>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</si>
  <si>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</si>
  <si>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</si>
  <si>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</si>
  <si>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</si>
  <si>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</si>
  <si>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</si>
  <si>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</si>
  <si>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</si>
  <si>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</si>
  <si>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</si>
  <si>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</si>
  <si>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</si>
  <si>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</si>
  <si>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</si>
  <si>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</si>
  <si>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</si>
  <si>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</si>
  <si>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</si>
  <si>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</si>
  <si>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</si>
  <si>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</si>
  <si>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</si>
  <si>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</si>
  <si>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</si>
  <si>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</si>
  <si>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</si>
  <si>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</si>
  <si>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</si>
  <si>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</si>
  <si>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</si>
  <si>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</si>
  <si>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</si>
  <si>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</si>
  <si>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</si>
  <si>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</si>
  <si>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</si>
  <si>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</si>
  <si>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</si>
  <si>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</si>
  <si>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</si>
  <si>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</si>
  <si>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</si>
  <si>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</si>
  <si>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</si>
  <si>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</si>
  <si>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</si>
  <si>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</si>
  <si>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</si>
  <si>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</si>
  <si>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</si>
  <si>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</si>
  <si>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</si>
  <si>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</si>
  <si>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</si>
  <si>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</si>
  <si>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</si>
  <si>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</si>
  <si>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</si>
  <si>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</si>
  <si>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</si>
  <si>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</si>
  <si>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</si>
  <si>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</si>
  <si>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</si>
  <si>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</si>
  <si>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</si>
  <si>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</si>
  <si>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</si>
  <si>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</si>
  <si>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</si>
  <si>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</si>
  <si>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</si>
  <si>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</si>
  <si>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</si>
  <si>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</si>
  <si>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</si>
  <si>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</si>
  <si>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</si>
  <si>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</si>
  <si>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</si>
  <si>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</si>
  <si>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</si>
  <si>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</si>
  <si>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</si>
  <si>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</si>
  <si>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</si>
  <si>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</si>
  <si>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</si>
  <si>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</si>
  <si>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</si>
  <si>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</si>
  <si>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</si>
  <si>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</si>
  <si>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</si>
  <si>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</si>
  <si>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</si>
  <si>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</si>
  <si>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</si>
  <si>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</si>
  <si>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</si>
  <si>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</si>
  <si>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</si>
  <si>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</si>
  <si>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</si>
  <si>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</si>
  <si>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</si>
  <si>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</si>
  <si>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</si>
  <si>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</si>
  <si>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</si>
  <si>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</si>
  <si>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</si>
  <si>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</si>
  <si>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</si>
  <si>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</si>
  <si>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</si>
  <si>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</si>
  <si>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</si>
  <si>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</si>
  <si>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</si>
  <si>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</si>
  <si>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</si>
  <si>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</si>
  <si>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</si>
  <si>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</si>
  <si>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</si>
  <si>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</si>
  <si>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</si>
  <si>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</si>
  <si>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</si>
  <si>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</si>
  <si>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</si>
  <si>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</si>
  <si>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</si>
  <si>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</si>
  <si>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</si>
  <si>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</si>
  <si>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</si>
  <si>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</si>
  <si>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</si>
  <si>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</si>
  <si>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</si>
  <si>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</si>
  <si>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</si>
  <si>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</si>
  <si>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</si>
  <si>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</si>
  <si>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</si>
  <si>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</si>
  <si>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</si>
  <si>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</si>
  <si>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</si>
  <si>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</si>
  <si>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</si>
  <si>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</si>
  <si>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</si>
  <si>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</si>
  <si>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</si>
  <si>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</si>
  <si>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</si>
  <si>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</si>
  <si>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</si>
  <si>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</si>
  <si>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</si>
  <si>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</si>
  <si>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</si>
  <si>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</si>
  <si>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</si>
  <si>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</si>
  <si>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</si>
  <si>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</si>
  <si>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</si>
  <si>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</si>
  <si>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</si>
  <si>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</si>
  <si>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</si>
  <si>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</si>
  <si>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</si>
  <si>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</si>
  <si>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</si>
  <si>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</si>
  <si>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</si>
  <si>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</si>
  <si>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</si>
  <si>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</si>
  <si>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</si>
  <si>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</si>
  <si>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</si>
  <si>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</si>
  <si>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</si>
  <si>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</si>
  <si>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</si>
  <si>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</si>
  <si>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</si>
  <si>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</si>
  <si>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</si>
  <si>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</si>
  <si>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</si>
  <si>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</si>
  <si>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</si>
  <si>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</si>
  <si>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</si>
  <si>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</si>
  <si>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</si>
  <si>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</si>
  <si>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</si>
  <si>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</si>
  <si>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</si>
  <si>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</si>
  <si>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</si>
  <si>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</si>
  <si>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</si>
  <si>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</si>
  <si>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</si>
  <si>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</si>
  <si>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</si>
  <si>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</si>
  <si>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</si>
  <si>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</si>
  <si>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</si>
  <si>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</si>
  <si>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</si>
  <si>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</si>
  <si>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</si>
  <si>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</si>
  <si>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</si>
  <si>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</si>
  <si>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</si>
  <si>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</si>
  <si>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</si>
  <si>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</si>
  <si>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</si>
  <si>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</si>
  <si>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</si>
  <si>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</si>
  <si>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</si>
  <si>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</si>
  <si>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</si>
  <si>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</si>
  <si>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</si>
  <si>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</si>
  <si>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</si>
  <si>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</si>
  <si>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</si>
  <si>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</si>
  <si>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</si>
  <si>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</si>
  <si>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</si>
  <si>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</si>
  <si>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</si>
  <si>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</si>
  <si>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</si>
  <si>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</si>
  <si>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</si>
  <si>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</si>
  <si>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</si>
  <si>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</si>
  <si>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</si>
  <si>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</si>
  <si>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</si>
  <si>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</si>
  <si>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</si>
  <si>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</si>
  <si>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</si>
  <si>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</si>
  <si>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</si>
  <si>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</si>
  <si>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</si>
  <si>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</si>
  <si>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</si>
  <si>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</si>
  <si>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</si>
  <si>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</si>
  <si>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</si>
  <si>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</si>
  <si>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</si>
  <si>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</si>
  <si>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</si>
  <si>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</si>
  <si>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</si>
  <si>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</si>
  <si>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</si>
  <si>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</si>
  <si>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</si>
  <si>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</si>
  <si>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</si>
  <si>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</si>
  <si>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</si>
  <si>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</si>
  <si>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</si>
  <si>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</si>
  <si>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</si>
  <si>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</si>
  <si>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</si>
  <si>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</si>
  <si>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</si>
  <si>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</si>
  <si>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</si>
  <si>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</si>
  <si>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</si>
  <si>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</si>
  <si>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</si>
  <si>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</si>
  <si>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</si>
  <si>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</si>
  <si>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</si>
  <si>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</si>
  <si>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</si>
  <si>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</si>
  <si>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</si>
  <si>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</si>
  <si>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</si>
  <si>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</si>
  <si>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</si>
  <si>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</si>
  <si>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</si>
  <si>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</si>
  <si>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</si>
  <si>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</si>
  <si>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</si>
  <si>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</si>
  <si>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</si>
  <si>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</si>
  <si>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</si>
  <si>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</si>
  <si>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</si>
  <si>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</si>
  <si>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</si>
  <si>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</si>
  <si>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</si>
  <si>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</si>
  <si>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</si>
  <si>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</si>
  <si>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</si>
  <si>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</si>
  <si>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</si>
  <si>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</si>
  <si>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</si>
  <si>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</si>
  <si>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</si>
  <si>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</si>
  <si>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</si>
  <si>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</si>
  <si>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</si>
  <si>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</si>
  <si>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</si>
  <si>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</si>
  <si>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</si>
  <si>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</si>
  <si>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</si>
  <si>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</si>
  <si>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</si>
  <si>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</si>
  <si>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</si>
  <si>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</si>
  <si>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</si>
  <si>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</si>
  <si>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</si>
  <si>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</si>
  <si>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</si>
  <si>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</si>
  <si>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</si>
  <si>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</si>
  <si>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</si>
  <si>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</si>
  <si>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</si>
  <si>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</si>
  <si>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</si>
  <si>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</si>
  <si>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</si>
  <si>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</si>
  <si>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</si>
  <si>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</si>
  <si>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</si>
  <si>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</si>
  <si>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</si>
  <si>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</si>
  <si>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</si>
  <si>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</si>
  <si>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</si>
  <si>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</si>
  <si>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</si>
  <si>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</si>
  <si>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</si>
  <si>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</si>
  <si>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</si>
  <si>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</si>
  <si>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</si>
  <si>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</si>
  <si>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</si>
  <si>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</si>
  <si>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</si>
  <si>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</si>
  <si>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</si>
  <si>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</si>
  <si>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</si>
  <si>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</si>
  <si>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</si>
  <si>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</si>
  <si>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</si>
  <si>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</si>
  <si>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</si>
  <si>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</si>
  <si>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</si>
  <si>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</si>
  <si>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</si>
  <si>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</si>
  <si>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</si>
  <si>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</si>
  <si>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</si>
  <si>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</si>
  <si>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</si>
  <si>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</si>
  <si>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</si>
  <si>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</si>
  <si>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</si>
  <si>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</si>
  <si>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</si>
  <si>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</si>
  <si>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</si>
  <si>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</si>
  <si>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</si>
  <si>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</si>
  <si>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</si>
  <si>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</si>
  <si>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</si>
  <si>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</si>
  <si>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</si>
  <si>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</si>
  <si>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</si>
  <si>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</si>
  <si>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</si>
  <si>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</si>
  <si>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</si>
  <si>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</si>
  <si>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</si>
  <si>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</si>
  <si>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</si>
  <si>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</si>
  <si>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</si>
  <si>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</si>
  <si>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</si>
  <si>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</si>
  <si>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</si>
  <si>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</si>
  <si>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</si>
  <si>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</si>
  <si>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</si>
  <si>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</si>
  <si>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</si>
  <si>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</si>
  <si>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</si>
  <si>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</si>
  <si>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</si>
  <si>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</si>
  <si>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</si>
  <si>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</si>
  <si>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</si>
  <si>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</si>
  <si>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</si>
  <si>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</si>
  <si>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</si>
  <si>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</si>
  <si>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</si>
  <si>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</si>
  <si>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</si>
  <si>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</si>
  <si>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</si>
  <si>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</si>
  <si>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</si>
  <si>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</si>
  <si>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</si>
  <si>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</si>
  <si>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</si>
  <si>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</si>
  <si>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</si>
  <si>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</si>
  <si>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</si>
  <si>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</si>
  <si>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</si>
  <si>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</si>
  <si>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</si>
  <si>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</si>
  <si>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</si>
  <si>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</si>
  <si>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</si>
  <si>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</si>
  <si>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</si>
  <si>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</si>
  <si>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</si>
  <si>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</si>
  <si>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</si>
  <si>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</si>
  <si>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</si>
  <si>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</si>
  <si>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</si>
  <si>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</si>
  <si>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</si>
  <si>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</si>
  <si>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</si>
  <si>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</si>
  <si>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</si>
  <si>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</si>
  <si>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</si>
  <si>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</si>
  <si>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</si>
  <si>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</si>
  <si>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</si>
  <si>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</si>
  <si>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</si>
  <si>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</si>
  <si>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</si>
  <si>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</si>
  <si>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</si>
  <si>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</si>
  <si>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</si>
  <si>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</si>
  <si>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</si>
  <si>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</si>
  <si>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</si>
  <si>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</si>
  <si>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</si>
  <si>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</si>
  <si>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</si>
  <si>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</si>
  <si>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</si>
  <si>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</si>
  <si>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</si>
  <si>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</si>
  <si>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</si>
  <si>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</si>
  <si>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</si>
  <si>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</si>
  <si>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</si>
  <si>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</si>
  <si>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</si>
  <si>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</si>
  <si>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</si>
  <si>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</si>
  <si>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</si>
  <si>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</si>
  <si>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</si>
  <si>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</si>
  <si>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</si>
  <si>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</si>
  <si>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</si>
  <si>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</si>
  <si>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</si>
  <si>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</si>
  <si>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</si>
  <si>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</si>
  <si>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</si>
  <si>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</si>
  <si>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</si>
  <si>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</si>
  <si>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</si>
  <si>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</si>
  <si>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</si>
  <si>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</si>
  <si>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</si>
  <si>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</si>
  <si>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</si>
  <si>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</si>
  <si>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</si>
  <si>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</si>
  <si>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</si>
  <si>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</si>
  <si>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</si>
  <si>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</si>
  <si>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</si>
  <si>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</si>
  <si>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</si>
  <si>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</si>
  <si>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</si>
  <si>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</si>
  <si>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</si>
  <si>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</si>
  <si>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</si>
  <si>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</si>
  <si>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</si>
  <si>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</si>
  <si>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</si>
  <si>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</si>
  <si>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</si>
  <si>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</si>
  <si>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</si>
  <si>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</si>
  <si>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</si>
  <si>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</si>
  <si>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</si>
  <si>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</si>
  <si>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</si>
  <si>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</si>
  <si>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</si>
  <si>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</si>
  <si>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</si>
  <si>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</si>
  <si>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</si>
  <si>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</si>
  <si>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</si>
  <si>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</si>
  <si>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</si>
  <si>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</si>
  <si>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</si>
  <si>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</si>
  <si>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</si>
  <si>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</si>
  <si>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</si>
  <si>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</si>
  <si>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</si>
  <si>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</si>
  <si>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</si>
  <si>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</si>
  <si>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</si>
  <si>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</si>
  <si>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</si>
  <si>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</si>
  <si>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</si>
  <si>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</si>
  <si>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</si>
  <si>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</si>
  <si>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</si>
  <si>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</si>
  <si>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</si>
  <si>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</si>
  <si>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</si>
  <si>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</si>
  <si>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</si>
  <si>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</si>
  <si>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</si>
  <si>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</si>
  <si>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</si>
  <si>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</si>
  <si>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</si>
  <si>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</si>
  <si>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</si>
  <si>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</si>
  <si>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</si>
  <si>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</si>
  <si>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</si>
  <si>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</si>
  <si>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</si>
  <si>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</si>
  <si>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</si>
  <si>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</si>
  <si>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</si>
  <si>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</si>
  <si>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</si>
  <si>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</si>
  <si>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</si>
  <si>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</si>
  <si>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</si>
  <si>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</si>
  <si>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</si>
  <si>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</si>
  <si>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</si>
  <si>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</si>
  <si>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</si>
  <si>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</si>
  <si>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</si>
  <si>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</si>
  <si>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</si>
  <si>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</si>
  <si>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</si>
  <si>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</si>
  <si>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</si>
  <si>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</si>
  <si>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</si>
  <si>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</si>
  <si>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</si>
  <si>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</si>
  <si>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</si>
  <si>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</si>
  <si>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</si>
  <si>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</si>
  <si>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</si>
  <si>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</si>
  <si>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</si>
  <si>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</si>
  <si>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</si>
  <si>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</si>
  <si>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</si>
  <si>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</si>
  <si>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</si>
  <si>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</si>
  <si>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</si>
  <si>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</si>
  <si>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</si>
  <si>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</si>
  <si>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</si>
  <si>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</si>
  <si>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</si>
  <si>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</si>
  <si>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</si>
  <si>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</si>
  <si>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</si>
  <si>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</si>
  <si>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</si>
  <si>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</si>
  <si>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</si>
  <si>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</si>
  <si>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</si>
  <si>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</si>
  <si>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</si>
  <si>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</si>
  <si>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</si>
  <si>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</si>
  <si>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</si>
  <si>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</si>
  <si>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</si>
  <si>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</si>
  <si>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</si>
  <si>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</si>
  <si>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</si>
  <si>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</si>
  <si>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</si>
  <si>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</si>
  <si>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</si>
  <si>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</si>
  <si>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</si>
  <si>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</si>
  <si>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</si>
  <si>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</si>
  <si>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</si>
  <si>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</si>
  <si>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</si>
  <si>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</si>
  <si>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</si>
  <si>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</si>
  <si>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</si>
  <si>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</si>
  <si>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</si>
  <si>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</si>
  <si>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</si>
  <si>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</si>
  <si>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</si>
  <si>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</si>
  <si>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</si>
  <si>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</si>
  <si>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</si>
  <si>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</si>
  <si>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</si>
  <si>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</si>
  <si>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</si>
  <si>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</si>
  <si>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</si>
  <si>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</si>
  <si>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</si>
  <si>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</si>
  <si>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</si>
  <si>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</si>
  <si>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</si>
  <si>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</si>
  <si>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</si>
  <si>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</si>
  <si>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</si>
  <si>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</si>
  <si>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</si>
  <si>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</si>
  <si>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</si>
  <si>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</si>
  <si>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</si>
  <si>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</si>
  <si>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</si>
  <si>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</si>
  <si>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</si>
  <si>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</si>
  <si>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</si>
  <si>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</si>
  <si>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</si>
  <si>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</si>
  <si>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</si>
  <si>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</si>
  <si>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</si>
  <si>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</si>
  <si>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</si>
  <si>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</si>
  <si>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</si>
  <si>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</si>
  <si>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</si>
  <si>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</si>
  <si>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</si>
  <si>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</si>
  <si>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</si>
  <si>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</si>
  <si>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</si>
  <si>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</si>
  <si>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</si>
  <si>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</si>
  <si>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</si>
  <si>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</si>
  <si>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</si>
  <si>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</si>
  <si>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</si>
  <si>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</si>
  <si>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</si>
  <si>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</si>
  <si>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</si>
  <si>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</si>
  <si>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</si>
  <si>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</si>
  <si>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</si>
  <si>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</si>
  <si>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</si>
  <si>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</si>
  <si>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</si>
  <si>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</si>
  <si>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</si>
  <si>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</si>
  <si>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</si>
  <si>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</si>
  <si>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</si>
  <si>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</si>
  <si>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</si>
  <si>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</si>
  <si>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</si>
  <si>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</si>
  <si>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</si>
  <si>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</si>
  <si>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</si>
  <si>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</si>
  <si>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</si>
  <si>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</si>
  <si>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</si>
  <si>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</si>
  <si>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</si>
  <si>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</si>
  <si>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</si>
  <si>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</si>
  <si>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</si>
  <si>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</si>
  <si>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</si>
  <si>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</si>
  <si>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</si>
  <si>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</si>
  <si>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</si>
  <si>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</si>
  <si>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</si>
  <si>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</si>
  <si>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</si>
  <si>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</si>
  <si>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</si>
  <si>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</si>
  <si>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</si>
  <si>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</si>
  <si>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</si>
  <si>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</si>
  <si>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</si>
  <si>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</si>
  <si>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</si>
  <si>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</si>
  <si>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</si>
  <si>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</si>
  <si>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</si>
  <si>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</si>
  <si>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</si>
  <si>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</si>
  <si>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</si>
  <si>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</si>
  <si>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</si>
  <si>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</si>
  <si>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</si>
  <si>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</si>
  <si>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</si>
  <si>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</si>
  <si>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</si>
  <si>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</si>
  <si>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</si>
  <si>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</si>
  <si>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</si>
  <si>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</si>
  <si>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</si>
  <si>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</si>
  <si>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</si>
  <si>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</si>
  <si>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</si>
  <si>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</si>
  <si>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</si>
  <si>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</si>
  <si>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</si>
  <si>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</si>
  <si>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</si>
  <si>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</si>
  <si>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</si>
  <si>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</si>
  <si>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</si>
  <si>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</si>
  <si>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</si>
  <si>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</si>
  <si>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</si>
  <si>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</si>
  <si>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</si>
  <si>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</si>
  <si>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</si>
  <si>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</si>
  <si>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</si>
  <si>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</si>
  <si>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</si>
  <si>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</si>
  <si>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</si>
  <si>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</si>
  <si>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</si>
  <si>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</si>
  <si>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</si>
  <si>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</si>
  <si>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</si>
  <si>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</si>
  <si>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</si>
  <si>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</si>
  <si>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</si>
  <si>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</si>
  <si>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</si>
  <si>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</si>
  <si>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</si>
  <si>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</si>
  <si>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</si>
  <si>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</si>
  <si>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</si>
  <si>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</si>
  <si>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</si>
  <si>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</si>
  <si>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</si>
  <si>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</si>
  <si>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</si>
  <si>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</si>
  <si>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</si>
  <si>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</si>
  <si>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</si>
  <si>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</si>
  <si>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</si>
  <si>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</si>
  <si>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</si>
  <si>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</si>
  <si>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</si>
  <si>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</si>
  <si>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</si>
  <si>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</si>
  <si>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</si>
  <si>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</si>
  <si>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</si>
  <si>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</si>
  <si>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</si>
  <si>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</si>
  <si>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</si>
  <si>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</si>
  <si>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</si>
  <si>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</si>
  <si>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</si>
  <si>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</si>
  <si>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</si>
  <si>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</si>
  <si>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</si>
  <si>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</si>
  <si>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</si>
  <si>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</si>
  <si>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</si>
  <si>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</si>
  <si>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</si>
  <si>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</si>
  <si>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</si>
  <si>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</si>
  <si>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</si>
  <si>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</si>
  <si>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</si>
  <si>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</si>
  <si>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</si>
  <si>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</si>
  <si>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</si>
  <si>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</si>
  <si>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</si>
  <si>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</si>
  <si>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</si>
  <si>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</si>
  <si>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</si>
  <si>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</si>
  <si>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</si>
  <si>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</si>
  <si>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</si>
  <si>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</si>
  <si>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</si>
  <si>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</si>
  <si>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</si>
  <si>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</si>
  <si>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</si>
  <si>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</si>
  <si>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</si>
  <si>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</si>
  <si>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</si>
  <si>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</si>
  <si>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</si>
  <si>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</si>
  <si>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</si>
  <si>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</si>
  <si>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</si>
  <si>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</si>
  <si>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</si>
  <si>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</si>
  <si>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</si>
  <si>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</si>
  <si>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</si>
  <si>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</si>
  <si>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</si>
  <si>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</si>
  <si>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</si>
  <si>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</si>
  <si>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</si>
  <si>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</si>
  <si>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</si>
  <si>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</si>
  <si>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</si>
  <si>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</si>
  <si>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</si>
  <si>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</si>
  <si>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</si>
  <si>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</si>
  <si>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</si>
  <si>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</si>
  <si>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</si>
  <si>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</si>
  <si>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</si>
  <si>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</si>
  <si>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</si>
  <si>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</si>
  <si>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</si>
  <si>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</si>
  <si>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</si>
  <si>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</si>
  <si>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</si>
  <si>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</si>
  <si>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</si>
  <si>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</si>
  <si>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</si>
  <si>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</si>
  <si>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</si>
  <si>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</si>
  <si>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</si>
  <si>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</si>
  <si>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</si>
  <si>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</si>
  <si>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</si>
  <si>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</si>
  <si>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</si>
  <si>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</si>
  <si>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</si>
  <si>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</si>
  <si>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</si>
  <si>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</si>
  <si>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</si>
  <si>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</si>
  <si>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</si>
  <si>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</si>
  <si>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</si>
  <si>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</si>
  <si>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</si>
  <si>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</si>
  <si>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</si>
  <si>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</si>
  <si>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</si>
  <si>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</si>
  <si>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</si>
  <si>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</si>
  <si>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</si>
  <si>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</si>
  <si>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</si>
  <si>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</si>
  <si>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</si>
  <si>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</si>
  <si>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</si>
  <si>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</si>
  <si>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</si>
  <si>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</si>
  <si>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</si>
  <si>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</si>
  <si>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</si>
  <si>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</si>
  <si>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</si>
  <si>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</si>
  <si>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</si>
  <si>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</si>
  <si>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</si>
  <si>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</si>
  <si>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</si>
  <si>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</si>
  <si>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</si>
  <si>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</si>
  <si>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</si>
  <si>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</si>
  <si>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</si>
  <si>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</si>
  <si>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</si>
  <si>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</si>
  <si>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</si>
  <si>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</si>
  <si>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</si>
  <si>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</si>
  <si>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</si>
  <si>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</si>
  <si>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</si>
  <si>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</si>
  <si>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</si>
  <si>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</si>
  <si>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</si>
  <si>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</si>
  <si>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</si>
  <si>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</si>
  <si>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</si>
  <si>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</si>
  <si>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</si>
  <si>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</si>
  <si>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</si>
  <si>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</si>
  <si>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</si>
  <si>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</si>
  <si>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</si>
  <si>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</si>
  <si>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</si>
  <si>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</si>
  <si>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</si>
  <si>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</si>
  <si>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</si>
  <si>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</si>
  <si>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</si>
  <si>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</si>
  <si>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</si>
  <si>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</si>
  <si>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</si>
  <si>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</si>
  <si>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</si>
  <si>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</si>
  <si>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</si>
  <si>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</si>
  <si>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</si>
  <si>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</si>
  <si>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</si>
  <si>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</si>
  <si>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</si>
  <si>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</si>
  <si>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</si>
  <si>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</si>
  <si>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</si>
  <si>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</si>
  <si>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</si>
  <si>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</si>
  <si>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</si>
  <si>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</si>
  <si>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</si>
  <si>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</si>
  <si>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</si>
  <si>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</si>
  <si>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</si>
  <si>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</si>
  <si>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</si>
  <si>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</si>
  <si>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</si>
  <si>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</si>
  <si>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</si>
  <si>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</si>
  <si>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</si>
  <si>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</si>
  <si>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</si>
  <si>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</si>
  <si>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</si>
  <si>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</si>
  <si>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</si>
  <si>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</si>
  <si>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</si>
  <si>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</si>
  <si>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</si>
  <si>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</si>
  <si>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</si>
  <si>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</si>
  <si>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</si>
  <si>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</si>
  <si>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</si>
  <si>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</si>
  <si>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</si>
  <si>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</si>
  <si>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</si>
  <si>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</si>
  <si>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</si>
  <si>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</si>
  <si>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</si>
  <si>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</si>
  <si>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</si>
  <si>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</si>
  <si>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</si>
  <si>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</si>
  <si>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</si>
  <si>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</si>
  <si>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</si>
  <si>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</si>
  <si>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</si>
  <si>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</si>
  <si>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</si>
  <si>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</si>
  <si>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</si>
  <si>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</si>
  <si>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</si>
  <si>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</si>
  <si>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</si>
  <si>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</si>
  <si>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</si>
  <si>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</si>
  <si>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</si>
  <si>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</si>
  <si>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</si>
  <si>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</si>
  <si>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</si>
  <si>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</si>
  <si>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</si>
  <si>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</si>
  <si>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</si>
  <si>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</si>
  <si>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</si>
  <si>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</si>
  <si>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</si>
  <si>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</si>
  <si>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</si>
  <si>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</si>
  <si>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</si>
  <si>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</si>
  <si>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</si>
  <si>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</si>
  <si>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</si>
  <si>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</si>
  <si>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</si>
  <si>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</si>
  <si>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</si>
  <si>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</si>
  <si>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</si>
  <si>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</si>
  <si>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</si>
  <si>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</si>
  <si>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</si>
  <si>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</si>
  <si>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</si>
  <si>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</si>
  <si>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</si>
  <si>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</si>
  <si>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</si>
  <si>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</si>
  <si>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</si>
  <si>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</si>
  <si>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</si>
  <si>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</si>
  <si>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</si>
  <si>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</si>
  <si>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</si>
  <si>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</si>
  <si>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</si>
  <si>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</si>
  <si>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</si>
  <si>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</si>
  <si>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</si>
  <si>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</si>
  <si>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</si>
  <si>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</si>
  <si>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</si>
  <si>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</si>
  <si>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</si>
  <si>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</si>
  <si>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</si>
  <si>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</si>
  <si>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</si>
  <si>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</si>
  <si>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</si>
  <si>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</si>
  <si>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</si>
  <si>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</si>
  <si>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</si>
  <si>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</si>
  <si>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</si>
  <si>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</si>
  <si>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</si>
  <si>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</si>
  <si>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</si>
  <si>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</si>
  <si>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</si>
  <si>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</si>
  <si>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</si>
  <si>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</si>
  <si>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</si>
  <si>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</si>
  <si>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</si>
  <si>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</si>
  <si>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</si>
  <si>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</si>
  <si>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</si>
  <si>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</si>
  <si>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</si>
  <si>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</si>
  <si>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</si>
  <si>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</si>
  <si>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</si>
  <si>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</si>
  <si>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</si>
  <si>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</si>
  <si>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</si>
  <si>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</si>
  <si>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</si>
  <si>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</si>
  <si>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</si>
  <si>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</si>
  <si>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</si>
  <si>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</si>
  <si>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</si>
  <si>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</si>
  <si>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</si>
  <si>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</si>
  <si>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</si>
  <si>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</si>
  <si>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</si>
  <si>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</si>
  <si>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</si>
  <si>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</si>
  <si>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</si>
  <si>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</si>
  <si>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</si>
  <si>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</si>
  <si>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</si>
  <si>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</si>
  <si>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</si>
  <si>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</si>
  <si>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</si>
  <si>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</si>
  <si>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</si>
  <si>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</si>
  <si>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</si>
  <si>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</si>
  <si>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</si>
  <si>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</si>
  <si>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</si>
  <si>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</si>
  <si>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</si>
  <si>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</si>
  <si>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</si>
  <si>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</si>
  <si>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</si>
  <si>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</si>
  <si>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</si>
  <si>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</si>
  <si>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</si>
  <si>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</si>
  <si>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</si>
  <si>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</si>
  <si>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</si>
  <si>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</si>
  <si>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</si>
  <si>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</si>
  <si>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</si>
  <si>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</si>
  <si>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</si>
  <si>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</si>
  <si>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</si>
  <si>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</si>
  <si>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</si>
  <si>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</si>
  <si>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</si>
  <si>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</si>
  <si>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</si>
  <si>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</si>
  <si>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</si>
  <si>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</si>
  <si>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</si>
  <si>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</si>
  <si>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</si>
  <si>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</si>
  <si>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</si>
  <si>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</si>
  <si>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</si>
  <si>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</si>
  <si>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</si>
  <si>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</si>
  <si>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</si>
  <si>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</si>
  <si>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</si>
  <si>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</si>
  <si>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</si>
  <si>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</si>
  <si>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</si>
  <si>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</si>
  <si>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</si>
  <si>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</si>
  <si>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</si>
  <si>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</si>
  <si>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</si>
  <si>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</si>
  <si>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</si>
  <si>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</si>
  <si>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</si>
  <si>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</si>
  <si>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</si>
  <si>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</si>
  <si>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</si>
  <si>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</si>
  <si>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</si>
  <si>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</si>
  <si>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</si>
  <si>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</si>
  <si>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</si>
  <si>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</si>
  <si>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</si>
  <si>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</si>
  <si>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</si>
  <si>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</si>
  <si>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</si>
  <si>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</si>
  <si>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</si>
  <si>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</si>
  <si>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</si>
  <si>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</si>
  <si>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</si>
  <si>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</si>
  <si>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</si>
  <si>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</si>
  <si>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</si>
  <si>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</si>
  <si>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</si>
  <si>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</si>
  <si>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</si>
  <si>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</si>
  <si>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</si>
  <si>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</si>
  <si>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</si>
  <si>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</si>
  <si>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</si>
  <si>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</si>
  <si>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</si>
  <si>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</si>
  <si>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</si>
  <si>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</si>
  <si>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</si>
  <si>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</si>
  <si>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</si>
  <si>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</si>
  <si>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</si>
  <si>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</si>
  <si>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</si>
  <si>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</si>
  <si>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</si>
  <si>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</si>
  <si>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</si>
  <si>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</si>
  <si>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</si>
  <si>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</si>
  <si>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</si>
  <si>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</si>
  <si>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</si>
  <si>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</si>
  <si>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</si>
  <si>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</si>
  <si>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</si>
  <si>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</si>
  <si>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</si>
  <si>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</si>
  <si>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</si>
  <si>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</si>
  <si>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</si>
  <si>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</si>
  <si>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</si>
  <si>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</si>
  <si>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</si>
  <si>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</si>
  <si>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</si>
  <si>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</si>
  <si>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</si>
  <si>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</si>
  <si>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</si>
  <si>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</si>
  <si>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</si>
  <si>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</si>
  <si>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</si>
  <si>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</si>
  <si>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</si>
  <si>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</si>
  <si>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</si>
  <si>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</si>
  <si>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</si>
  <si>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</si>
  <si>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</si>
  <si>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</si>
  <si>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</si>
  <si>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</si>
  <si>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</si>
  <si>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</si>
  <si>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</si>
  <si>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</si>
  <si>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</si>
  <si>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</si>
  <si>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</si>
  <si>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</si>
  <si>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</si>
  <si>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</si>
  <si>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</si>
  <si>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</si>
  <si>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</si>
  <si>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</si>
  <si>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</si>
  <si>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</si>
  <si>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</si>
  <si>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</si>
  <si>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</si>
  <si>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</si>
  <si>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</si>
  <si>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</si>
  <si>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</si>
  <si>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</si>
  <si>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</si>
  <si>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</si>
  <si>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</si>
  <si>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</si>
  <si>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</si>
  <si>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</si>
  <si>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</si>
  <si>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</si>
  <si>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</si>
  <si>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</si>
  <si>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</si>
  <si>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</si>
  <si>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</si>
  <si>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</si>
  <si>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</si>
  <si>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</si>
  <si>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</si>
  <si>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</si>
  <si>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</si>
  <si>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</si>
  <si>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</si>
  <si>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</si>
  <si>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</si>
  <si>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</si>
  <si>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</si>
  <si>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</si>
  <si>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</si>
  <si>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</si>
  <si>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</si>
  <si>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</si>
  <si>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</si>
  <si>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</si>
  <si>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</si>
  <si>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</si>
  <si>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</si>
  <si>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</si>
  <si>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</si>
  <si>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</si>
  <si>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</si>
  <si>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</si>
  <si>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</si>
  <si>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</si>
  <si>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</si>
  <si>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</si>
  <si>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</si>
  <si>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</si>
  <si>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</si>
  <si>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</si>
  <si>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</si>
  <si>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</si>
  <si>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</si>
  <si>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</si>
  <si>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</si>
  <si>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</si>
  <si>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</si>
  <si>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</si>
  <si>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</si>
  <si>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</si>
  <si>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</si>
  <si>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</si>
  <si>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</si>
  <si>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</si>
  <si>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</si>
  <si>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</si>
  <si>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</si>
  <si>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</si>
  <si>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</si>
  <si>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</si>
  <si>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</si>
  <si>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</si>
  <si>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</si>
  <si>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</si>
  <si>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</si>
  <si>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</si>
  <si>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</si>
  <si>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</si>
  <si>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</si>
  <si>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</si>
  <si>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</si>
  <si>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</si>
  <si>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</si>
  <si>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</si>
  <si>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</si>
  <si>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</si>
  <si>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</si>
  <si>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</si>
  <si>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</si>
  <si>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</si>
  <si>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</si>
  <si>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</si>
  <si>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</si>
  <si>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</si>
  <si>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</si>
  <si>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</si>
  <si>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</si>
  <si>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</si>
  <si>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</si>
  <si>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</si>
  <si>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</si>
  <si>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</si>
  <si>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</si>
  <si>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</si>
  <si>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</si>
  <si>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</si>
  <si>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</si>
  <si>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</si>
  <si>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</si>
  <si>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</si>
  <si>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</si>
  <si>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</si>
  <si>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</si>
  <si>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</si>
  <si>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</si>
  <si>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</si>
  <si>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</si>
  <si>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</si>
  <si>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</si>
  <si>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</si>
  <si>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</si>
  <si>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</si>
  <si>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</si>
  <si>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</si>
  <si>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</si>
  <si>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</si>
  <si>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</si>
  <si>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</si>
  <si>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</si>
  <si>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</si>
  <si>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</si>
  <si>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</si>
  <si>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</si>
  <si>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</si>
  <si>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</si>
  <si>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</si>
  <si>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</si>
  <si>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</si>
  <si>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</si>
  <si>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</si>
  <si>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</si>
  <si>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</si>
  <si>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</si>
  <si>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</si>
  <si>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</si>
  <si>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</si>
  <si>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</si>
  <si>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</si>
  <si>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</si>
  <si>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</si>
  <si>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</si>
  <si>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</si>
  <si>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</si>
  <si>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</si>
  <si>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</si>
  <si>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</si>
  <si>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</si>
  <si>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</si>
  <si>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</si>
  <si>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</si>
  <si>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</si>
  <si>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</si>
  <si>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</si>
  <si>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</si>
  <si>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</si>
  <si>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</si>
  <si>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</si>
  <si>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</si>
  <si>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</si>
  <si>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</si>
  <si>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</si>
  <si>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</si>
  <si>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</si>
  <si>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</si>
  <si>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</si>
  <si>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</si>
  <si>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</si>
  <si>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</si>
  <si>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</si>
  <si>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</si>
  <si>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</si>
  <si>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</si>
  <si>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</si>
  <si>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</si>
  <si>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</si>
  <si>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</si>
  <si>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</si>
  <si>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</si>
  <si>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</si>
  <si>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</si>
  <si>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</si>
  <si>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</si>
  <si>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</si>
  <si>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</si>
  <si>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</si>
  <si>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</si>
  <si>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</si>
  <si>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</si>
  <si>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</si>
  <si>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</si>
  <si>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</si>
  <si>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</si>
  <si>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</si>
  <si>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</si>
  <si>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</si>
  <si>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</si>
  <si>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</si>
  <si>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</si>
  <si>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</si>
  <si>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</si>
  <si>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</si>
  <si>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</si>
  <si>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</si>
  <si>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</si>
  <si>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</si>
  <si>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</si>
  <si>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</si>
  <si>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</si>
  <si>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</si>
  <si>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</si>
  <si>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</si>
  <si>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</si>
  <si>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</si>
  <si>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</si>
  <si>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</si>
  <si>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</si>
  <si>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</si>
  <si>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</si>
  <si>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</si>
  <si>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</si>
  <si>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</si>
  <si>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</si>
  <si>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</si>
  <si>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</si>
  <si>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</si>
  <si>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</si>
  <si>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</si>
  <si>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</si>
  <si>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</si>
  <si>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</si>
  <si>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</si>
  <si>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</si>
  <si>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</si>
  <si>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</si>
  <si>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</si>
  <si>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</si>
  <si>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</si>
  <si>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</si>
  <si>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</si>
  <si>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</si>
  <si>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</si>
  <si>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</si>
  <si>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</si>
  <si>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</si>
  <si>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</si>
  <si>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</si>
  <si>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</si>
  <si>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</si>
  <si>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</si>
  <si>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</si>
  <si>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</si>
  <si>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</si>
  <si>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</si>
  <si>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</si>
  <si>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</si>
  <si>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</si>
  <si>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</si>
  <si>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</si>
  <si>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</si>
  <si>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</si>
  <si>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</si>
  <si>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</si>
  <si>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</si>
  <si>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</si>
  <si>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</si>
  <si>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</si>
  <si>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</si>
  <si>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</si>
  <si>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</si>
  <si>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</si>
  <si>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</si>
  <si>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</si>
  <si>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</si>
  <si>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</si>
  <si>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</si>
  <si>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</si>
  <si>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</si>
  <si>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</si>
  <si>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</si>
  <si>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</si>
  <si>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</si>
  <si>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</si>
  <si>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</si>
  <si>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</si>
  <si>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</si>
  <si>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</si>
  <si>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</si>
  <si>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</si>
  <si>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</si>
  <si>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</si>
  <si>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</si>
  <si>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</si>
  <si>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</si>
  <si>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</si>
  <si>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</si>
  <si>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</si>
  <si>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</si>
  <si>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</si>
  <si>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</si>
  <si>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</si>
  <si>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</si>
  <si>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</si>
  <si>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</si>
  <si>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</si>
  <si>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</si>
  <si>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</si>
  <si>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</si>
  <si>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</si>
  <si>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</si>
  <si>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</si>
  <si>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</si>
  <si>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</si>
  <si>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</si>
  <si>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</si>
  <si>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</si>
  <si>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</si>
  <si>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</si>
  <si>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</si>
  <si>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</si>
  <si>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</si>
  <si>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</si>
  <si>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</si>
  <si>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</si>
  <si>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</si>
  <si>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</si>
  <si>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</si>
  <si>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</si>
  <si>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</si>
  <si>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</si>
  <si>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</si>
  <si>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</si>
  <si>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</si>
  <si>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</si>
  <si>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</si>
  <si>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</si>
  <si>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</si>
  <si>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</si>
  <si>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</si>
  <si>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</si>
  <si>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</si>
  <si>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</si>
  <si>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</si>
  <si>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</si>
  <si>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</si>
  <si>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</si>
  <si>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</si>
  <si>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</si>
  <si>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</si>
  <si>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</si>
  <si>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</si>
  <si>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</si>
  <si>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</si>
  <si>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</si>
  <si>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</si>
  <si>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</si>
  <si>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</si>
  <si>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</si>
  <si>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</si>
  <si>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</si>
  <si>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</si>
  <si>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</si>
  <si>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</si>
  <si>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</si>
  <si>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</si>
  <si>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</si>
  <si>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</si>
  <si>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</si>
  <si>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</si>
  <si>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</si>
  <si>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</si>
  <si>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</si>
  <si>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</si>
  <si>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</si>
  <si>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</si>
  <si>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</si>
  <si>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</si>
  <si>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</si>
  <si>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</si>
  <si>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</si>
  <si>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</si>
  <si>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</si>
  <si>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</si>
  <si>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</si>
  <si>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</si>
  <si>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</si>
  <si>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</si>
  <si>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</si>
  <si>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</si>
  <si>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</si>
  <si>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</si>
  <si>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</si>
  <si>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</si>
  <si>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</si>
  <si>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</si>
  <si>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</si>
  <si>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</si>
  <si>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</si>
  <si>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</si>
  <si>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</si>
  <si>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</si>
  <si>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</si>
  <si>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</si>
  <si>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</si>
  <si>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</si>
  <si>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</si>
  <si>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</si>
  <si>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</si>
  <si>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</si>
  <si>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</si>
  <si>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</si>
  <si>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</si>
  <si>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</si>
  <si>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</si>
  <si>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</si>
  <si>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</si>
  <si>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</si>
  <si>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</si>
  <si>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</si>
  <si>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</si>
  <si>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</si>
  <si>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</si>
  <si>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</si>
  <si>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</si>
  <si>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</si>
  <si>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</si>
  <si>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</si>
  <si>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</si>
  <si>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</si>
  <si>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</si>
  <si>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</si>
  <si>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</si>
  <si>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</si>
  <si>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</si>
  <si>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</si>
  <si>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</si>
  <si>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</si>
  <si>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</si>
  <si>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</si>
  <si>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</si>
  <si>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</si>
  <si>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</si>
  <si>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</si>
  <si>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</si>
  <si>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</si>
  <si>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</si>
  <si>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</si>
  <si>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</si>
  <si>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</si>
  <si>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</si>
  <si>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</si>
  <si>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</si>
  <si>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</si>
  <si>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</si>
  <si>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</si>
  <si>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</si>
  <si>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</si>
  <si>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</si>
  <si>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</si>
  <si>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</si>
  <si>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</si>
  <si>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</si>
  <si>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</si>
  <si>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</si>
  <si>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</si>
  <si>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</si>
  <si>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</si>
  <si>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</si>
  <si>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</si>
  <si>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</si>
  <si>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</si>
  <si>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</si>
  <si>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</si>
  <si>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</si>
  <si>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</si>
  <si>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</si>
  <si>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</si>
  <si>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</si>
  <si>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</si>
  <si>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</si>
  <si>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</si>
  <si>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</si>
  <si>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</si>
  <si>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</si>
  <si>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</si>
  <si>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</si>
  <si>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</si>
  <si>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</si>
  <si>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</si>
  <si>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</si>
  <si>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</si>
  <si>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</si>
  <si>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</si>
  <si>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</si>
  <si>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</si>
  <si>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</si>
  <si>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</si>
  <si>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</si>
  <si>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</si>
  <si>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</si>
  <si>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</si>
  <si>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</si>
  <si>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</si>
  <si>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</si>
  <si>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</si>
  <si>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</si>
  <si>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</si>
  <si>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</si>
  <si>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</si>
  <si>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</si>
  <si>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</si>
  <si>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</si>
  <si>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</si>
  <si>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</si>
  <si>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</si>
  <si>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</si>
  <si>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</si>
  <si>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</si>
  <si>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</si>
  <si>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</si>
  <si>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</si>
  <si>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</si>
  <si>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</si>
  <si>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</si>
  <si>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</si>
  <si>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</si>
  <si>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</si>
  <si>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</si>
  <si>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</si>
  <si>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</si>
  <si>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</si>
  <si>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</si>
  <si>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</si>
  <si>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</si>
  <si>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</si>
  <si>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</si>
  <si>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</si>
  <si>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</si>
  <si>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</si>
  <si>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</si>
  <si>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</si>
  <si>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</si>
  <si>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</si>
  <si>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</si>
  <si>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</si>
  <si>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</si>
  <si>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</si>
  <si>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</si>
  <si>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</si>
  <si>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</si>
  <si>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</si>
  <si>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</si>
  <si>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</si>
  <si>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</si>
  <si>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</si>
  <si>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</si>
  <si>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</si>
  <si>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</si>
  <si>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</si>
  <si>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</si>
  <si>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</si>
  <si>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</si>
  <si>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</si>
  <si>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</si>
  <si>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</si>
  <si>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</si>
  <si>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</si>
  <si>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</si>
  <si>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</si>
  <si>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</si>
  <si>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</si>
  <si>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</si>
  <si>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</si>
  <si>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</si>
  <si>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</si>
  <si>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</si>
  <si>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</si>
  <si>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</si>
  <si>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</si>
  <si>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</si>
  <si>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</si>
  <si>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</si>
  <si>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</si>
  <si>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</si>
  <si>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</si>
  <si>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</si>
  <si>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</si>
  <si>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</si>
  <si>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</si>
  <si>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</si>
  <si>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</si>
  <si>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</si>
  <si>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</si>
  <si>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</si>
  <si>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</si>
  <si>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</si>
  <si>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</si>
  <si>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</si>
  <si>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</si>
  <si>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</si>
  <si>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</si>
  <si>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</si>
  <si>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</si>
  <si>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</si>
  <si>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</si>
  <si>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</si>
  <si>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</si>
  <si>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</si>
  <si>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</si>
  <si>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</si>
  <si>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</si>
  <si>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</si>
  <si>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</si>
  <si>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</si>
  <si>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</si>
  <si>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</si>
  <si>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</si>
  <si>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</si>
  <si>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</si>
  <si>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</si>
  <si>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</si>
  <si>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</si>
  <si>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</si>
  <si>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</si>
  <si>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</si>
  <si>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</si>
  <si>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</si>
  <si>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</si>
  <si>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</si>
  <si>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</si>
  <si>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</si>
  <si>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</si>
  <si>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</si>
  <si>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</si>
  <si>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</si>
  <si>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</si>
  <si>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</si>
  <si>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</si>
  <si>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</si>
  <si>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</si>
  <si>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</si>
  <si>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</si>
  <si>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</si>
  <si>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</si>
  <si>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</si>
  <si>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</si>
  <si>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</si>
  <si>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</si>
  <si>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</si>
  <si>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</si>
  <si>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</si>
  <si>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</si>
  <si>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</si>
  <si>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</si>
  <si>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</si>
  <si>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</si>
  <si>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</si>
  <si>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</si>
  <si>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</si>
  <si>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</si>
  <si>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</si>
  <si>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</si>
  <si>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</si>
  <si>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</si>
  <si>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</si>
  <si>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</si>
  <si>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</si>
  <si>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</si>
  <si>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</si>
  <si>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</si>
  <si>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</si>
  <si>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</si>
  <si>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</si>
  <si>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</si>
  <si>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</si>
  <si>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</si>
  <si>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</si>
  <si>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</si>
  <si>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</si>
  <si>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</si>
  <si>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</si>
  <si>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</si>
  <si>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</si>
  <si>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</si>
  <si>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</si>
  <si>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</si>
  <si>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</si>
  <si>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</si>
  <si>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</si>
  <si>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</si>
  <si>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</si>
  <si>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</si>
  <si>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</si>
  <si>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</si>
  <si>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</si>
  <si>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</si>
  <si>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</si>
  <si>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</si>
  <si>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</si>
  <si>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</si>
  <si>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</si>
  <si>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</si>
  <si>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</si>
  <si>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</si>
  <si>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</si>
  <si>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</si>
  <si>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</si>
  <si>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</si>
  <si>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</si>
  <si>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</si>
  <si>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</si>
  <si>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</si>
  <si>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</si>
  <si>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</si>
  <si>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</si>
  <si>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</si>
  <si>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</si>
  <si>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</si>
  <si>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</si>
  <si>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</si>
  <si>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</si>
  <si>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</si>
  <si>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</si>
  <si>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</si>
  <si>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</si>
  <si>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</si>
  <si>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</si>
  <si>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</si>
  <si>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</si>
  <si>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</si>
  <si>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</si>
  <si>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</si>
  <si>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</si>
  <si>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</si>
  <si>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</si>
  <si>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</si>
  <si>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</si>
  <si>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</si>
  <si>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</si>
  <si>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</si>
  <si>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</si>
  <si>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</si>
  <si>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</si>
  <si>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</si>
  <si>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</si>
  <si>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</si>
  <si>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</si>
  <si>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</si>
  <si>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</si>
  <si>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</si>
  <si>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</si>
  <si>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</si>
  <si>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</si>
  <si>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</si>
  <si>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</si>
  <si>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</si>
  <si>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</si>
  <si>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</si>
  <si>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</si>
  <si>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</si>
  <si>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</si>
  <si>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</si>
  <si>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</si>
  <si>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</si>
  <si>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</si>
  <si>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</si>
  <si>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</si>
  <si>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</si>
  <si>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</si>
  <si>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</si>
  <si>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</si>
  <si>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</si>
  <si>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</si>
  <si>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</si>
  <si>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</si>
  <si>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</si>
  <si>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</si>
  <si>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</si>
  <si>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</si>
  <si>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</si>
  <si>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</si>
  <si>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</si>
  <si>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</si>
  <si>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</si>
  <si>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</si>
  <si>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</si>
  <si>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</si>
  <si>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</si>
  <si>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</si>
  <si>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</si>
  <si>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</si>
  <si>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</si>
  <si>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</si>
  <si>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</si>
  <si>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</si>
  <si>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</si>
  <si>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</si>
  <si>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</si>
  <si>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</si>
  <si>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</si>
  <si>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</si>
  <si>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</si>
  <si>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</si>
  <si>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</si>
  <si>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</si>
  <si>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</si>
  <si>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</si>
  <si>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</si>
  <si>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</si>
  <si>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</si>
  <si>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</si>
  <si>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</si>
  <si>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</si>
  <si>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</si>
  <si>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</si>
  <si>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</si>
  <si>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</si>
  <si>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</si>
  <si>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</si>
  <si>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</si>
  <si>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</si>
  <si>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</si>
  <si>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</si>
  <si>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</si>
  <si>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</si>
  <si>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</si>
  <si>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</si>
  <si>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</si>
  <si>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</si>
  <si>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</si>
  <si>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</si>
  <si>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</si>
  <si>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</si>
  <si>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</si>
  <si>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</si>
  <si>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</si>
  <si>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</si>
  <si>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</si>
  <si>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</si>
  <si>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</si>
  <si>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</si>
  <si>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</si>
  <si>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</si>
  <si>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</si>
  <si>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</si>
  <si>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</si>
  <si>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</si>
  <si>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</si>
  <si>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</si>
  <si>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</si>
  <si>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</si>
  <si>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</si>
  <si>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</si>
  <si>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</si>
  <si>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</si>
  <si>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</si>
  <si>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</si>
  <si>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</si>
  <si>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</si>
  <si>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</si>
  <si>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</si>
  <si>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</si>
  <si>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</si>
  <si>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</si>
  <si>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</si>
  <si>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</si>
  <si>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</si>
  <si>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</si>
  <si>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</si>
  <si>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</si>
  <si>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</si>
  <si>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</si>
  <si>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</si>
  <si>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</si>
  <si>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</si>
  <si>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</si>
  <si>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</si>
  <si>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</si>
  <si>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</si>
  <si>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</si>
  <si>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</si>
  <si>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</si>
  <si>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</si>
  <si>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</si>
  <si>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</si>
  <si>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</si>
  <si>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</si>
  <si>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</si>
  <si>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</si>
  <si>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</si>
  <si>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</si>
  <si>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</si>
  <si>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</si>
  <si>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</si>
  <si>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</si>
  <si>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</si>
  <si>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</si>
  <si>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</si>
  <si>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</si>
  <si>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</si>
  <si>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</si>
  <si>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</si>
  <si>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</si>
  <si>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</si>
  <si>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</si>
  <si>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</si>
  <si>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</si>
  <si>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</si>
  <si>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</si>
  <si>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</si>
  <si>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</si>
  <si>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</si>
  <si>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</si>
  <si>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</si>
  <si>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</si>
  <si>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</si>
  <si>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</si>
  <si>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</si>
  <si>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</si>
  <si>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</si>
  <si>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</si>
  <si>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</si>
  <si>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</si>
  <si>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</si>
  <si>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</si>
  <si>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</si>
  <si>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</si>
  <si>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</si>
  <si>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</si>
  <si>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</si>
  <si>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</si>
  <si>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</si>
  <si>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</si>
  <si>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</si>
  <si>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</si>
  <si>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</si>
  <si>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</si>
  <si>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</si>
  <si>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</si>
  <si>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</si>
  <si>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</si>
  <si>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</si>
  <si>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</si>
  <si>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</si>
  <si>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</si>
  <si>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</si>
  <si>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</si>
  <si>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</si>
  <si>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</si>
  <si>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</si>
  <si>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</si>
  <si>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</si>
  <si>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</si>
  <si>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</si>
  <si>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</si>
  <si>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</si>
  <si>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</si>
  <si>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</si>
  <si>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</si>
  <si>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</si>
  <si>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</si>
  <si>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</si>
  <si>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</si>
  <si>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</si>
  <si>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</si>
  <si>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</si>
  <si>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</si>
  <si>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</si>
  <si>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</si>
  <si>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</si>
  <si>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</si>
  <si>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</si>
  <si>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</si>
  <si>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</si>
  <si>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</si>
  <si>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</si>
  <si>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</si>
  <si>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</si>
  <si>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</si>
  <si>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</si>
  <si>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</si>
  <si>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</si>
  <si>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</si>
  <si>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</si>
  <si>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</si>
  <si>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</si>
  <si>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</si>
  <si>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</si>
  <si>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</si>
  <si>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</si>
  <si>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</si>
  <si>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</si>
  <si>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</si>
  <si>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</si>
  <si>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</si>
  <si>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</si>
  <si>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</si>
  <si>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</si>
  <si>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</si>
  <si>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</si>
  <si>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</si>
  <si>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</si>
  <si>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</si>
  <si>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</si>
  <si>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</si>
  <si>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</si>
  <si>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</si>
  <si>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</si>
  <si>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</si>
  <si>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</si>
  <si>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</si>
  <si>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</si>
  <si>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</si>
  <si>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</si>
  <si>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</si>
  <si>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</si>
  <si>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</si>
  <si>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</si>
  <si>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</si>
  <si>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</si>
  <si>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</si>
  <si>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</si>
  <si>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</si>
  <si>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</si>
  <si>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</si>
  <si>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</si>
  <si>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</si>
  <si>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</si>
  <si>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</si>
  <si>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</si>
  <si>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</si>
  <si>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</si>
  <si>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</si>
  <si>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</si>
  <si>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</si>
  <si>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</si>
  <si>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</si>
  <si>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</si>
  <si>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</si>
  <si>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</si>
  <si>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</si>
  <si>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</si>
  <si>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</si>
  <si>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</si>
  <si>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</si>
  <si>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</si>
  <si>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</si>
  <si>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</si>
  <si>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</si>
  <si>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</si>
  <si>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</si>
  <si>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</si>
  <si>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</si>
  <si>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</si>
  <si>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</si>
  <si>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</si>
  <si>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</si>
  <si>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</si>
  <si>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</si>
  <si>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</si>
  <si>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</si>
  <si>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</si>
  <si>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</si>
  <si>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</si>
  <si>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</si>
  <si>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</si>
  <si>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</si>
  <si>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</si>
  <si>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</si>
  <si>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</si>
  <si>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</si>
  <si>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</si>
  <si>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</si>
  <si>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</si>
  <si>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</si>
  <si>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</si>
  <si>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</si>
  <si>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</si>
  <si>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</si>
  <si>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</si>
  <si>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</si>
  <si>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</si>
  <si>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</si>
  <si>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</si>
  <si>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</si>
  <si>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</si>
  <si>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</si>
  <si>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</si>
  <si>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</si>
  <si>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</si>
  <si>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</si>
  <si>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</si>
  <si>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</si>
  <si>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</si>
  <si>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</si>
  <si>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</si>
  <si>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</si>
  <si>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</si>
  <si>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</si>
  <si>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</si>
  <si>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</si>
  <si>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</si>
  <si>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</si>
  <si>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</si>
  <si>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</si>
  <si>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</si>
  <si>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</si>
  <si>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</si>
  <si>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</si>
  <si>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</si>
  <si>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</si>
  <si>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</si>
  <si>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</si>
  <si>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</si>
  <si>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</si>
  <si>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</si>
  <si>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</si>
  <si>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</si>
  <si>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</si>
  <si>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</si>
  <si>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</si>
  <si>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</si>
  <si>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</si>
  <si>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</si>
  <si>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</si>
  <si>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</si>
  <si>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</si>
  <si>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</si>
  <si>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</si>
  <si>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</si>
  <si>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</si>
  <si>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</si>
  <si>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</si>
  <si>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</si>
  <si>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</si>
  <si>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</si>
  <si>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</si>
  <si>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</si>
  <si>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</si>
  <si>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</si>
  <si>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</si>
  <si>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</si>
  <si>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</si>
  <si>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</si>
  <si>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</si>
  <si>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</si>
  <si>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</si>
  <si>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</si>
  <si>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</si>
  <si>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</si>
  <si>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</si>
  <si>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</si>
  <si>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</si>
  <si>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</si>
  <si>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</si>
  <si>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</si>
  <si>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</si>
  <si>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</si>
  <si>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</si>
  <si>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</si>
  <si>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</si>
  <si>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</si>
  <si>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</si>
  <si>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</si>
  <si>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</si>
  <si>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</si>
  <si>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</si>
  <si>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</si>
  <si>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</si>
  <si>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</si>
  <si>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</si>
  <si>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</si>
  <si>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</si>
  <si>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</si>
  <si>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</si>
  <si>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</si>
  <si>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</si>
  <si>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</si>
  <si>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</si>
  <si>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</si>
  <si>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</si>
  <si>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</si>
  <si>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</si>
  <si>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</si>
  <si>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</si>
  <si>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</si>
  <si>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</si>
  <si>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</si>
  <si>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</si>
  <si>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</si>
  <si>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</si>
  <si>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</si>
  <si>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</si>
  <si>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</si>
  <si>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</si>
  <si>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</si>
  <si>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</si>
  <si>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</si>
  <si>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</si>
  <si>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</si>
  <si>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</si>
  <si>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</si>
  <si>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</si>
  <si>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</si>
  <si>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</si>
  <si>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</si>
  <si>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</si>
  <si>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</si>
  <si>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</si>
  <si>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</si>
  <si>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</si>
  <si>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</si>
  <si>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</si>
  <si>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</si>
  <si>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</si>
  <si>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</si>
  <si>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</si>
  <si>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</si>
  <si>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</si>
  <si>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</si>
  <si>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</si>
  <si>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</si>
  <si>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</si>
  <si>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</si>
  <si>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</si>
  <si>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</si>
  <si>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</si>
  <si>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</si>
  <si>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</si>
  <si>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</si>
  <si>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</si>
  <si>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</si>
  <si>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</si>
  <si>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</si>
  <si>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</si>
  <si>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</si>
  <si>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</si>
  <si>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</si>
  <si>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</si>
  <si>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</si>
  <si>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</si>
  <si>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</si>
  <si>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</si>
  <si>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</si>
  <si>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</si>
  <si>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</si>
  <si>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</si>
  <si>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</si>
  <si>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</si>
  <si>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</si>
  <si>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</si>
  <si>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</si>
  <si>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</si>
  <si>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</si>
  <si>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</si>
  <si>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</si>
  <si>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</si>
  <si>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</si>
  <si>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</si>
  <si>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</si>
  <si>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</si>
  <si>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</si>
  <si>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</si>
  <si>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</si>
  <si>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</si>
  <si>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</si>
  <si>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</si>
  <si>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</si>
  <si>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</si>
  <si>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</si>
  <si>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</si>
  <si>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</si>
  <si>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</si>
  <si>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</si>
  <si>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</si>
  <si>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</si>
  <si>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</si>
  <si>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</si>
  <si>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</si>
  <si>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</si>
  <si>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</si>
  <si>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</si>
  <si>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</si>
  <si>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</si>
  <si>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</si>
  <si>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</si>
  <si>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</si>
  <si>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</si>
  <si>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</si>
  <si>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</si>
  <si>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</si>
  <si>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</si>
  <si>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</si>
  <si>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</si>
  <si>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</si>
  <si>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</si>
  <si>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</si>
  <si>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</si>
  <si>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</si>
  <si>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</si>
  <si>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</si>
  <si>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</si>
  <si>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</si>
  <si>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</si>
  <si>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</si>
  <si>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</si>
  <si>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</si>
  <si>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</si>
  <si>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</si>
  <si>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</si>
  <si>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</si>
  <si>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</si>
  <si>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</si>
  <si>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</si>
  <si>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</si>
  <si>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</si>
  <si>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</si>
  <si>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</si>
  <si>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</si>
  <si>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</si>
  <si>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</si>
  <si>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</si>
  <si>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</si>
  <si>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</si>
  <si>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</si>
  <si>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</si>
  <si>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</si>
  <si>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</si>
  <si>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</si>
  <si>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</si>
  <si>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</si>
  <si>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</si>
  <si>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</si>
  <si>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</si>
  <si>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</si>
  <si>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</si>
  <si>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</si>
  <si>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</si>
  <si>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</si>
  <si>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</si>
  <si>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</si>
  <si>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</si>
  <si>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</si>
  <si>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</si>
  <si>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</si>
  <si>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</si>
  <si>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</si>
  <si>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</si>
  <si>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</si>
  <si>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</si>
  <si>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</si>
  <si>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</si>
  <si>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</si>
  <si>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</si>
  <si>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</si>
  <si>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</si>
  <si>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</si>
  <si>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</si>
  <si>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</si>
  <si>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</si>
  <si>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</si>
  <si>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</si>
  <si>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</si>
  <si>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</si>
  <si>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</si>
  <si>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</si>
  <si>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</si>
  <si>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</si>
  <si>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</si>
  <si>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</si>
  <si>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</si>
  <si>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</si>
  <si>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</si>
  <si>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</si>
  <si>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</si>
  <si>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</si>
  <si>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</si>
  <si>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</si>
  <si>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</si>
  <si>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</si>
  <si>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</si>
  <si>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</si>
  <si>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</si>
  <si>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</si>
  <si>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</si>
  <si>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</si>
  <si>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</si>
  <si>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</si>
  <si>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</si>
  <si>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</si>
  <si>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</si>
  <si>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</si>
  <si>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</si>
  <si>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</si>
  <si>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</si>
  <si>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</si>
  <si>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</si>
  <si>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</si>
  <si>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</si>
  <si>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</si>
  <si>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</si>
  <si>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</si>
  <si>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</si>
  <si>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</si>
  <si>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</si>
  <si>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</si>
  <si>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</si>
  <si>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</si>
  <si>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</si>
  <si>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</si>
  <si>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</si>
  <si>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</si>
  <si>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</si>
  <si>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</si>
  <si>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</si>
  <si>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</si>
  <si>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</si>
  <si>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</si>
  <si>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</si>
  <si>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</si>
  <si>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</si>
  <si>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</si>
  <si>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</si>
  <si>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</si>
  <si>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</si>
  <si>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</si>
  <si>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</si>
  <si>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</si>
  <si>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</si>
  <si>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</si>
  <si>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</si>
  <si>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</si>
  <si>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</si>
  <si>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</si>
  <si>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</si>
  <si>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</si>
  <si>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</si>
  <si>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</si>
  <si>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</si>
  <si>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</si>
  <si>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</si>
  <si>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</si>
  <si>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</si>
  <si>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</si>
  <si>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</si>
  <si>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</si>
  <si>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</si>
  <si>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</si>
  <si>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</si>
  <si>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</si>
  <si>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</si>
  <si>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</si>
  <si>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</si>
  <si>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</si>
  <si>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</si>
  <si>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</si>
  <si>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</si>
  <si>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</si>
  <si>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</si>
  <si>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</si>
  <si>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</si>
  <si>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</si>
  <si>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</si>
  <si>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</si>
  <si>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</si>
  <si>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</si>
  <si>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</si>
  <si>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</si>
  <si>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</si>
  <si>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</si>
  <si>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</si>
  <si>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</si>
  <si>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</si>
  <si>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</si>
  <si>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</si>
  <si>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</si>
  <si>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</si>
  <si>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</si>
  <si>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</si>
  <si>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</si>
  <si>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</si>
  <si>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</si>
  <si>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</si>
  <si>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</si>
  <si>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</si>
  <si>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</si>
  <si>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</si>
  <si>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</si>
  <si>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</si>
  <si>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</si>
  <si>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</si>
  <si>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</si>
  <si>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</si>
  <si>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</si>
  <si>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</si>
  <si>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</si>
  <si>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</si>
  <si>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</si>
  <si>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</si>
  <si>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</si>
  <si>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</si>
  <si>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</si>
  <si>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</si>
  <si>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</si>
  <si>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</si>
  <si>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</si>
  <si>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</si>
  <si>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</si>
  <si>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</si>
  <si>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</si>
  <si>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</si>
  <si>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</si>
  <si>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</si>
  <si>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</si>
  <si>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</si>
  <si>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</si>
  <si>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</si>
  <si>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</si>
  <si>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</si>
  <si>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</si>
  <si>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</si>
  <si>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</si>
  <si>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</si>
  <si>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</si>
  <si>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</si>
  <si>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</si>
  <si>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</si>
  <si>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</si>
  <si>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</si>
  <si>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</si>
  <si>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</si>
  <si>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</si>
  <si>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</si>
  <si>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</si>
  <si>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</si>
  <si>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</si>
  <si>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</si>
  <si>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</si>
  <si>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</si>
  <si>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</si>
  <si>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</si>
  <si>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</si>
  <si>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</si>
  <si>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</si>
  <si>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</si>
  <si>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</si>
  <si>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</si>
  <si>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</si>
  <si>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</si>
  <si>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</si>
  <si>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</si>
  <si>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</si>
  <si>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</si>
  <si>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</si>
  <si>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</si>
  <si>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</si>
  <si>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</si>
  <si>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</si>
  <si>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</si>
  <si>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</si>
  <si>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</si>
  <si>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</si>
  <si>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</si>
  <si>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</si>
  <si>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</si>
  <si>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</si>
  <si>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</si>
  <si>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</si>
  <si>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</si>
  <si>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</si>
  <si>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</si>
  <si>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</si>
  <si>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</si>
  <si>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</si>
  <si>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</si>
  <si>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</si>
  <si>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</si>
  <si>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</si>
  <si>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</si>
  <si>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</si>
  <si>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</si>
  <si>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</si>
  <si>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</si>
  <si>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</si>
  <si>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</si>
  <si>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</si>
  <si>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</si>
  <si>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</si>
  <si>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</si>
  <si>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</si>
  <si>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</si>
  <si>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</si>
  <si>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</si>
  <si>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</si>
  <si>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</si>
  <si>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</si>
  <si>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</si>
  <si>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</si>
  <si>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</si>
  <si>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</si>
  <si>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</si>
  <si>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</si>
  <si>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</si>
  <si>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</si>
  <si>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</si>
  <si>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</si>
  <si>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</si>
  <si>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</si>
  <si>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</si>
  <si>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</si>
  <si>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</si>
  <si>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</si>
  <si>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</si>
  <si>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</si>
  <si>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</si>
  <si>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</si>
  <si>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</si>
  <si>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</si>
  <si>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</si>
  <si>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</si>
  <si>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</si>
  <si>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</si>
  <si>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</si>
  <si>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</si>
  <si>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</si>
  <si>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</si>
  <si>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</si>
  <si>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</si>
  <si>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</si>
  <si>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</si>
  <si>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</si>
  <si>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</si>
  <si>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</si>
  <si>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</si>
  <si>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</si>
  <si>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</si>
  <si>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</si>
  <si>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</si>
  <si>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</si>
  <si>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</si>
  <si>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</si>
  <si>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</si>
  <si>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</si>
  <si>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</si>
  <si>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</si>
  <si>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</si>
  <si>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</si>
  <si>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</si>
  <si>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</si>
  <si>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</si>
  <si>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</si>
  <si>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</si>
  <si>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</si>
  <si>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</si>
  <si>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</si>
  <si>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</si>
  <si>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</si>
  <si>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</si>
  <si>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</si>
  <si>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</si>
  <si>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</si>
  <si>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</si>
  <si>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</si>
  <si>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</si>
  <si>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</si>
  <si>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</si>
  <si>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</si>
  <si>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</si>
  <si>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</si>
  <si>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</si>
  <si>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</si>
  <si>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</si>
  <si>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</si>
  <si>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</si>
  <si>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</si>
  <si>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</si>
  <si>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</si>
  <si>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</si>
  <si>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</si>
  <si>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</si>
  <si>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</si>
  <si>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</si>
  <si>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</si>
  <si>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</si>
  <si>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</si>
  <si>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</si>
  <si>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</si>
  <si>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</si>
  <si>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</si>
  <si>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</si>
  <si>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</si>
  <si>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</si>
  <si>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</si>
  <si>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</si>
  <si>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</si>
  <si>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</si>
  <si>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</si>
  <si>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</si>
  <si>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</si>
  <si>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</si>
  <si>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</si>
  <si>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</si>
  <si>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</si>
  <si>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</si>
  <si>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</si>
  <si>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</si>
  <si>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</si>
  <si>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</si>
  <si>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</si>
  <si>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</si>
  <si>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</si>
  <si>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</si>
  <si>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</si>
  <si>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</si>
  <si>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</si>
  <si>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</si>
  <si>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</si>
  <si>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</si>
  <si>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</si>
  <si>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</si>
  <si>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</si>
  <si>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</si>
  <si>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</si>
  <si>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</si>
  <si>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</si>
  <si>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</si>
  <si>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</si>
  <si>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</si>
  <si>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</si>
  <si>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</si>
  <si>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</si>
  <si>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</si>
  <si>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</si>
  <si>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</si>
  <si>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</si>
  <si>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</si>
  <si>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</si>
  <si>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</si>
  <si>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</si>
  <si>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</si>
  <si>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</si>
  <si>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</si>
  <si>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</si>
  <si>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</si>
  <si>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</si>
  <si>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</si>
  <si>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</si>
  <si>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</si>
  <si>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</si>
  <si>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</si>
  <si>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</si>
  <si>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</si>
  <si>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</si>
  <si>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</si>
  <si>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</si>
  <si>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</si>
  <si>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</si>
  <si>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</si>
  <si>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</si>
  <si>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</si>
  <si>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</si>
  <si>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</si>
  <si>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</si>
  <si>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</si>
  <si>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</si>
  <si>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</si>
  <si>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</si>
  <si>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</si>
  <si>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</si>
  <si>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</si>
  <si>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</si>
  <si>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</si>
  <si>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</si>
  <si>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</si>
  <si>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</si>
  <si>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</si>
  <si>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</si>
  <si>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</si>
  <si>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</si>
  <si>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</si>
  <si>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</si>
  <si>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</si>
  <si>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</si>
  <si>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</si>
  <si>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</si>
  <si>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</si>
  <si>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</si>
  <si>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</si>
  <si>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</si>
  <si>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</si>
  <si>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</si>
  <si>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</si>
  <si>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</si>
  <si>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</si>
  <si>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</si>
  <si>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</si>
  <si>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</si>
  <si>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</si>
  <si>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</si>
  <si>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</si>
  <si>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</si>
  <si>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</si>
  <si>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</si>
  <si>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</si>
  <si>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</si>
  <si>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</si>
  <si>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</si>
  <si>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</si>
  <si>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</si>
  <si>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</si>
  <si>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</si>
  <si>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</si>
  <si>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</si>
  <si>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</si>
  <si>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</si>
  <si>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</si>
  <si>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</si>
  <si>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</si>
  <si>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</si>
  <si>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</si>
  <si>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</si>
  <si>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</si>
  <si>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</si>
  <si>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</si>
  <si>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</si>
  <si>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</si>
  <si>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</si>
  <si>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</si>
  <si>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</si>
  <si>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</si>
  <si>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</si>
  <si>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</si>
  <si>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</si>
  <si>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</si>
  <si>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</si>
  <si>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</si>
  <si>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</si>
  <si>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</si>
  <si>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</si>
  <si>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</si>
  <si>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</si>
  <si>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</si>
  <si>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</si>
  <si>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</si>
  <si>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</si>
  <si>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</si>
  <si>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</si>
  <si>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</si>
  <si>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</si>
  <si>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</si>
  <si>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</si>
  <si>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</si>
  <si>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</si>
  <si>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</si>
  <si>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</si>
  <si>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</si>
  <si>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</si>
  <si>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</si>
  <si>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</si>
  <si>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</si>
  <si>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</si>
  <si>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</si>
  <si>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</si>
  <si>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</si>
  <si>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</si>
  <si>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</si>
  <si>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</si>
  <si>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</si>
  <si>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</si>
  <si>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</si>
  <si>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</si>
  <si>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</si>
  <si>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</si>
  <si>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</si>
  <si>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</si>
  <si>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</si>
  <si>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</si>
  <si>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</si>
  <si>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</si>
  <si>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</si>
  <si>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</si>
  <si>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</si>
  <si>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</si>
  <si>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</si>
  <si>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</si>
  <si>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</si>
  <si>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</si>
  <si>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</si>
  <si>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</si>
  <si>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</si>
  <si>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</si>
  <si>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</si>
  <si>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</si>
  <si>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</si>
  <si>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</si>
  <si>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</si>
  <si>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</si>
  <si>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</si>
  <si>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</si>
  <si>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</si>
  <si>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</si>
  <si>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</si>
  <si>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</si>
  <si>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</si>
  <si>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</si>
  <si>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</si>
  <si>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</si>
  <si>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</si>
  <si>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</si>
  <si>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</si>
  <si>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</si>
  <si>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</si>
  <si>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</si>
  <si>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</si>
  <si>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</si>
  <si>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</si>
  <si>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</si>
  <si>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</si>
  <si>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</si>
  <si>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</si>
  <si>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</si>
  <si>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</si>
  <si>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</si>
  <si>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</si>
  <si>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</si>
  <si>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</si>
  <si>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</si>
  <si>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</si>
  <si>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</si>
  <si>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</si>
  <si>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</si>
  <si>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</si>
  <si>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</si>
  <si>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</si>
  <si>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</si>
  <si>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</si>
  <si>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</si>
  <si>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</si>
  <si>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</si>
  <si>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</si>
  <si>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</si>
  <si>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</si>
  <si>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</si>
  <si>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</si>
  <si>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</si>
  <si>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</si>
  <si>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</si>
  <si>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</si>
  <si>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</si>
  <si>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</si>
  <si>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</si>
  <si>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</si>
  <si>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</si>
  <si>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</si>
  <si>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</si>
  <si>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</si>
  <si>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</si>
  <si>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</si>
  <si>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</si>
  <si>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</si>
  <si>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</si>
  <si>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</si>
  <si>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</si>
  <si>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</si>
  <si>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</si>
  <si>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</si>
  <si>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</si>
  <si>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</si>
  <si>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</si>
  <si>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</si>
  <si>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</si>
  <si>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</si>
  <si>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</si>
  <si>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</si>
  <si>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</si>
  <si>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</si>
  <si>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</si>
  <si>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</si>
  <si>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</si>
  <si>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</si>
  <si>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</si>
  <si>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</si>
  <si>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</si>
  <si>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</si>
  <si>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</si>
  <si>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</si>
  <si>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</si>
  <si>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</si>
  <si>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</si>
  <si>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</si>
  <si>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</si>
  <si>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</si>
  <si>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</si>
  <si>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</si>
  <si>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</si>
  <si>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</si>
  <si>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</si>
  <si>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</si>
  <si>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</si>
  <si>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</si>
  <si>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</si>
  <si>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</si>
  <si>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</si>
  <si>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</si>
  <si>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</si>
  <si>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</si>
  <si>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</si>
  <si>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</si>
  <si>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</si>
  <si>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</si>
  <si>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</si>
  <si>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</si>
  <si>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</si>
  <si>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</si>
  <si>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</si>
  <si>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</si>
  <si>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</si>
  <si>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</si>
  <si>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</si>
  <si>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</si>
  <si>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</si>
  <si>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</si>
  <si>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</si>
  <si>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</si>
  <si>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</si>
  <si>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</si>
  <si>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</si>
  <si>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</si>
  <si>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</si>
  <si>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</si>
  <si>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</si>
  <si>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</si>
  <si>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</si>
  <si>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</si>
  <si>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</si>
  <si>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</si>
  <si>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</si>
  <si>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</si>
  <si>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</si>
  <si>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</si>
  <si>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</si>
  <si>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</si>
  <si>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</si>
  <si>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</si>
  <si>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</si>
  <si>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</si>
  <si>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</si>
  <si>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</si>
  <si>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</si>
  <si>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</si>
  <si>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</si>
  <si>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</si>
  <si>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</si>
  <si>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</si>
  <si>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</si>
  <si>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</si>
  <si>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</si>
  <si>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</si>
  <si>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</si>
  <si>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</si>
  <si>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</si>
  <si>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</si>
  <si>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</si>
  <si>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</si>
  <si>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</si>
  <si>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</si>
  <si>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</si>
  <si>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</si>
  <si>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</si>
  <si>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</si>
  <si>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</si>
  <si>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</si>
  <si>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</si>
  <si>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</si>
  <si>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</si>
  <si>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</si>
  <si>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</si>
  <si>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</si>
  <si>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</si>
  <si>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</si>
  <si>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</si>
  <si>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</si>
  <si>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</si>
  <si>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</si>
  <si>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</si>
  <si>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</si>
  <si>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</si>
  <si>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</si>
  <si>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</si>
  <si>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</si>
  <si>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</si>
  <si>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</si>
  <si>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</si>
  <si>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</si>
  <si>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</si>
  <si>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</si>
  <si>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</si>
  <si>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</si>
  <si>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</si>
  <si>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</si>
  <si>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</si>
  <si>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</si>
  <si>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</si>
  <si>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</si>
  <si>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</si>
  <si>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</si>
  <si>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</si>
  <si>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</si>
  <si>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</si>
  <si>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</si>
  <si>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</si>
  <si>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</si>
  <si>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</si>
  <si>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</si>
  <si>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</si>
  <si>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</si>
  <si>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</si>
  <si>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</si>
  <si>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</si>
  <si>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</si>
  <si>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</si>
  <si>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</si>
  <si>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</si>
  <si>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</si>
  <si>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</si>
  <si>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</si>
  <si>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</si>
  <si>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</si>
  <si>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</si>
  <si>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</si>
  <si>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</si>
  <si>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</si>
  <si>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</si>
  <si>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</si>
  <si>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</si>
  <si>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</si>
  <si>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</si>
  <si>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</si>
  <si>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</si>
  <si>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</si>
  <si>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</si>
  <si>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</si>
  <si>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</si>
  <si>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</si>
  <si>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</si>
  <si>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</si>
  <si>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</si>
  <si>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</si>
  <si>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</si>
  <si>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</si>
  <si>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</si>
  <si>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</si>
  <si>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</si>
  <si>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</si>
  <si>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</si>
  <si>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</si>
  <si>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</si>
  <si>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</si>
  <si>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</si>
  <si>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</si>
  <si>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</si>
  <si>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</si>
  <si>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</si>
  <si>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</si>
  <si>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</si>
  <si>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</si>
  <si>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</si>
  <si>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</si>
  <si>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</si>
  <si>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</si>
  <si>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</si>
  <si>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</si>
  <si>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</si>
  <si>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</si>
  <si>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</si>
  <si>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</si>
  <si>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</si>
  <si>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</si>
  <si>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</si>
  <si>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</si>
  <si>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</si>
  <si>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</si>
  <si>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</si>
  <si>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</si>
  <si>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</si>
  <si>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</si>
  <si>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</si>
  <si>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</si>
  <si>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</si>
  <si>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</si>
  <si>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</si>
  <si>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</si>
  <si>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</si>
  <si>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</si>
  <si>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</si>
  <si>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</si>
  <si>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</si>
  <si>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</si>
  <si>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</si>
  <si>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</si>
  <si>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</si>
  <si>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</si>
  <si>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</si>
  <si>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</si>
  <si>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</si>
  <si>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</si>
  <si>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</si>
  <si>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</si>
  <si>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</si>
  <si>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</si>
  <si>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</si>
  <si>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</si>
  <si>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</si>
  <si>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</si>
  <si>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</si>
  <si>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</si>
  <si>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</si>
  <si>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</si>
  <si>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</si>
  <si>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</si>
  <si>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</si>
  <si>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</si>
  <si>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</si>
  <si>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</si>
  <si>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</si>
  <si>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</si>
  <si>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</si>
  <si>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</si>
  <si>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</si>
  <si>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</si>
  <si>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</si>
  <si>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</si>
  <si>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</si>
  <si>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</si>
  <si>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</si>
  <si>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</si>
  <si>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</si>
  <si>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</si>
  <si>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</si>
  <si>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</si>
  <si>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</si>
  <si>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</si>
  <si>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</si>
  <si>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</si>
  <si>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</si>
  <si>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</si>
  <si>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</si>
  <si>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</si>
  <si>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</si>
  <si>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</si>
  <si>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</si>
  <si>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</si>
  <si>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</si>
  <si>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</si>
  <si>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</si>
  <si>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</si>
  <si>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</si>
  <si>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</si>
  <si>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</si>
  <si>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</si>
  <si>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</si>
  <si>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</si>
  <si>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</si>
  <si>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</si>
  <si>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</si>
  <si>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</si>
  <si>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</si>
  <si>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</si>
  <si>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</si>
  <si>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</si>
  <si>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</si>
  <si>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</si>
  <si>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</si>
  <si>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</si>
  <si>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</si>
  <si>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</si>
  <si>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</si>
  <si>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</si>
  <si>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</si>
  <si>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</si>
  <si>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</si>
  <si>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</si>
  <si>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</si>
  <si>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</si>
  <si>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</si>
  <si>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</si>
  <si>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</si>
  <si>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</si>
  <si>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</si>
  <si>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</si>
  <si>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</si>
  <si>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</si>
  <si>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</si>
  <si>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</si>
  <si>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</si>
  <si>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</si>
  <si>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</si>
  <si>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</si>
  <si>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</si>
  <si>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</si>
  <si>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</si>
  <si>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</si>
  <si>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</si>
  <si>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</si>
  <si>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</si>
  <si>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</si>
  <si>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</si>
  <si>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</si>
  <si>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</si>
  <si>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</si>
  <si>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</si>
  <si>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</si>
  <si>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</si>
  <si>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</si>
  <si>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</si>
  <si>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</si>
  <si>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</si>
  <si>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</si>
  <si>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</si>
  <si>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</si>
  <si>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</si>
  <si>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</si>
  <si>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</si>
  <si>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</si>
  <si>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</si>
  <si>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</si>
  <si>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</si>
  <si>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</si>
  <si>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</si>
  <si>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</si>
  <si>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</si>
  <si>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</si>
  <si>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</si>
  <si>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</si>
  <si>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</si>
  <si>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</si>
  <si>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</si>
  <si>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</si>
  <si>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</si>
  <si>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</si>
  <si>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</si>
  <si>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</si>
  <si>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</si>
  <si>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</si>
  <si>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</si>
  <si>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</si>
  <si>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</si>
  <si>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</si>
  <si>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</si>
  <si>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</si>
  <si>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</si>
  <si>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</si>
  <si>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</si>
  <si>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</si>
  <si>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</si>
  <si>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</si>
  <si>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</si>
  <si>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</si>
  <si>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</si>
  <si>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</si>
  <si>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</si>
  <si>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</si>
  <si>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</si>
  <si>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</si>
  <si>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</si>
  <si>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</si>
  <si>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</si>
  <si>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</si>
  <si>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</si>
  <si>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</si>
  <si>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</si>
  <si>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</si>
  <si>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</si>
  <si>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</si>
  <si>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</si>
  <si>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</si>
  <si>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</si>
  <si>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</si>
  <si>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</si>
  <si>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</si>
  <si>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</si>
  <si>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</si>
  <si>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</si>
  <si>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</si>
  <si>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</si>
  <si>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</si>
  <si>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</si>
  <si>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</si>
  <si>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</si>
  <si>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</si>
  <si>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</si>
  <si>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</si>
  <si>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</si>
  <si>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</si>
  <si>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</si>
  <si>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</si>
  <si>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</si>
  <si>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</si>
  <si>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</si>
  <si>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</si>
  <si>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</si>
  <si>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</si>
  <si>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</si>
  <si>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</si>
  <si>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</si>
  <si>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</si>
  <si>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</si>
  <si>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</si>
  <si>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</si>
  <si>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</si>
  <si>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</si>
  <si>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</si>
  <si>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</si>
  <si>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</si>
  <si>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</si>
  <si>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</si>
  <si>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</si>
  <si>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</si>
  <si>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</si>
  <si>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</si>
  <si>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</si>
  <si>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</si>
  <si>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</si>
  <si>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</si>
  <si>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</si>
  <si>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</si>
  <si>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</si>
  <si>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</si>
  <si>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</si>
  <si>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</si>
  <si>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</si>
  <si>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</si>
  <si>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</si>
  <si>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</si>
  <si>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</si>
  <si>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</si>
  <si>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</si>
  <si>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</si>
  <si>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</si>
  <si>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</si>
  <si>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</si>
  <si>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</si>
  <si>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</si>
  <si>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</si>
  <si>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</si>
  <si>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</si>
  <si>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</si>
  <si>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</si>
  <si>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</si>
  <si>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</si>
  <si>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</si>
  <si>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</si>
  <si>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</si>
  <si>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</si>
  <si>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</si>
  <si>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</si>
  <si>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</si>
  <si>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</si>
  <si>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</si>
  <si>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</si>
  <si>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</si>
  <si>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</si>
  <si>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</si>
  <si>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</si>
  <si>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</si>
  <si>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</si>
  <si>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</si>
  <si>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</si>
  <si>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</si>
  <si>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</si>
  <si>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</si>
  <si>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</si>
  <si>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</si>
  <si>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</si>
  <si>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</si>
  <si>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</si>
  <si>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</si>
  <si>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</si>
  <si>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</si>
  <si>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</si>
  <si>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</si>
  <si>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</si>
  <si>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</si>
  <si>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</si>
  <si>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</si>
  <si>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</si>
  <si>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</si>
  <si>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</si>
  <si>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</si>
  <si>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</si>
  <si>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</si>
  <si>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</si>
  <si>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</si>
  <si>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</si>
  <si>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</si>
  <si>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</si>
  <si>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</si>
  <si>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</si>
  <si>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</si>
  <si>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</si>
  <si>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</si>
  <si>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</si>
  <si>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</si>
  <si>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</si>
  <si>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</si>
  <si>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</si>
  <si>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</si>
  <si>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</si>
  <si>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</si>
  <si>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</si>
  <si>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</si>
  <si>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</si>
  <si>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</si>
  <si>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</si>
  <si>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</si>
  <si>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</si>
  <si>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</si>
  <si>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</si>
  <si>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</si>
  <si>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</si>
  <si>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</si>
  <si>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</si>
  <si>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</si>
  <si>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</si>
  <si>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</si>
  <si>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</si>
  <si>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</si>
  <si>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</si>
  <si>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</si>
  <si>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</si>
  <si>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</si>
  <si>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</si>
  <si>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</si>
  <si>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</si>
  <si>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</si>
  <si>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</si>
  <si>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</si>
  <si>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</si>
  <si>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</si>
  <si>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</si>
  <si>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</si>
  <si>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</si>
  <si>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</si>
  <si>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</si>
  <si>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</si>
  <si>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</si>
  <si>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</si>
  <si>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</si>
  <si>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</si>
  <si>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</si>
  <si>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</si>
  <si>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</si>
  <si>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</si>
  <si>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</si>
  <si>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</si>
  <si>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</si>
  <si>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</si>
  <si>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</si>
  <si>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</si>
  <si>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</si>
  <si>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</si>
  <si>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</si>
  <si>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</si>
  <si>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</si>
  <si>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</si>
  <si>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</si>
  <si>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</si>
  <si>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</si>
  <si>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</si>
  <si>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</si>
  <si>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</si>
  <si>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</si>
  <si>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</si>
  <si>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</si>
  <si>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</si>
  <si>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</si>
  <si>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</si>
  <si>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</si>
  <si>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</si>
  <si>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</si>
  <si>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</si>
  <si>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</si>
  <si>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</si>
  <si>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</si>
  <si>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</si>
  <si>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</si>
  <si>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</si>
  <si>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</si>
  <si>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</si>
  <si>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</si>
  <si>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</si>
  <si>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</si>
  <si>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</si>
  <si>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</si>
  <si>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</si>
  <si>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</si>
  <si>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</si>
  <si>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</si>
  <si>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</si>
  <si>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</si>
  <si>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</si>
  <si>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</si>
  <si>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</si>
  <si>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</si>
  <si>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</si>
  <si>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</si>
  <si>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</si>
  <si>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</si>
  <si>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</si>
  <si>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</si>
  <si>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</si>
  <si>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</si>
  <si>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</si>
  <si>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</si>
  <si>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</si>
  <si>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</si>
  <si>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</si>
  <si>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</si>
  <si>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</si>
  <si>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</si>
  <si>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</si>
  <si>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</si>
  <si>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</si>
  <si>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</si>
  <si>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</si>
  <si>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</si>
  <si>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</si>
  <si>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</si>
  <si>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</si>
  <si>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</si>
  <si>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</si>
  <si>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</si>
  <si>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</si>
  <si>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</si>
  <si>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</si>
  <si>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</si>
  <si>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</si>
  <si>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</si>
  <si>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</si>
  <si>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</si>
  <si>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</si>
  <si>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</si>
  <si>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</si>
  <si>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</si>
  <si>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</si>
  <si>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</si>
  <si>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</si>
  <si>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</si>
  <si>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</si>
  <si>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</si>
  <si>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</si>
  <si>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</si>
  <si>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</si>
  <si>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</si>
  <si>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</si>
  <si>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</si>
  <si>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</si>
  <si>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</si>
  <si>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</si>
  <si>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</si>
  <si>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</si>
  <si>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</si>
  <si>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</si>
  <si>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</si>
  <si>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</si>
  <si>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</si>
  <si>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</si>
  <si>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</si>
  <si>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</si>
  <si>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</si>
  <si>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</si>
  <si>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</si>
  <si>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</si>
  <si>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</si>
  <si>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</si>
  <si>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</si>
  <si>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</si>
  <si>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</si>
  <si>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</si>
  <si>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</si>
  <si>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</si>
  <si>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</si>
  <si>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</si>
  <si>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</si>
  <si>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</si>
  <si>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</si>
  <si>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</si>
  <si>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</si>
  <si>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</si>
  <si>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</si>
  <si>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</si>
  <si>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</si>
  <si>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</si>
  <si>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</si>
  <si>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</si>
  <si>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</si>
  <si>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</si>
  <si>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</si>
  <si>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</si>
  <si>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</si>
  <si>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</si>
  <si>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</si>
  <si>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</si>
  <si>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</si>
  <si>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</si>
  <si>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</si>
  <si>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</si>
  <si>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</si>
  <si>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</si>
  <si>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</si>
  <si>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</si>
  <si>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</si>
  <si>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</si>
  <si>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</si>
  <si>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</si>
  <si>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</si>
  <si>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</si>
  <si>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</si>
  <si>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</si>
  <si>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</si>
  <si>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</si>
  <si>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</si>
  <si>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</si>
  <si>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</si>
  <si>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</si>
  <si>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</si>
  <si>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</si>
  <si>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</si>
  <si>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</si>
  <si>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</si>
  <si>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</si>
  <si>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</si>
  <si>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</si>
  <si>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</si>
  <si>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</si>
  <si>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</si>
  <si>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</si>
  <si>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</si>
  <si>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</si>
  <si>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</si>
  <si>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</si>
  <si>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</si>
  <si>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</si>
  <si>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</si>
  <si>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</si>
  <si>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</si>
  <si>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</si>
  <si>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</si>
  <si>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</si>
  <si>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</si>
  <si>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</si>
  <si>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</si>
  <si>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</si>
  <si>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</si>
  <si>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</si>
  <si>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</si>
  <si>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</si>
  <si>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</si>
  <si>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</si>
  <si>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</si>
  <si>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</si>
  <si>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</si>
  <si>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</si>
  <si>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</si>
  <si>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</si>
  <si>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</si>
  <si>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</si>
  <si>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</si>
  <si>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</si>
  <si>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</si>
  <si>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</si>
  <si>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</si>
  <si>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</si>
  <si>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</si>
  <si>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</si>
  <si>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</si>
  <si>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</si>
  <si>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</si>
  <si>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</si>
  <si>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</si>
  <si>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</si>
  <si>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</si>
  <si>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</si>
  <si>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</si>
  <si>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</si>
  <si>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</si>
  <si>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</si>
  <si>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</si>
  <si>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</si>
  <si>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</si>
  <si>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</si>
  <si>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</si>
  <si>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</si>
  <si>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</si>
  <si>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</si>
  <si>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</si>
  <si>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</si>
  <si>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</si>
  <si>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</si>
  <si>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</si>
  <si>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</si>
  <si>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</si>
  <si>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</si>
  <si>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</si>
  <si>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</si>
  <si>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</si>
  <si>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</si>
  <si>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</si>
  <si>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</si>
  <si>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</si>
  <si>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</si>
  <si>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</si>
  <si>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</si>
  <si>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</si>
  <si>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</si>
  <si>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</si>
  <si>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</si>
  <si>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</si>
  <si>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</si>
  <si>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</si>
  <si>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</si>
  <si>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</si>
  <si>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</si>
  <si>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</si>
  <si>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</si>
  <si>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</si>
  <si>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</si>
  <si>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</si>
  <si>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</si>
  <si>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</si>
  <si>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</si>
  <si>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</si>
  <si>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</si>
  <si>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</si>
  <si>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</si>
  <si>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</si>
  <si>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</si>
  <si>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</si>
  <si>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</si>
  <si>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</si>
  <si>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</si>
  <si>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</si>
  <si>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</si>
  <si>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</si>
  <si>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</si>
  <si>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</si>
  <si>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</si>
  <si>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</si>
  <si>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</si>
  <si>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</si>
  <si>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</si>
  <si>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</si>
  <si>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</si>
  <si>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</si>
  <si>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</si>
  <si>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</si>
  <si>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</si>
  <si>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</si>
  <si>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</si>
  <si>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</si>
  <si>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</si>
  <si>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</si>
  <si>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</si>
  <si>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</si>
  <si>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</si>
  <si>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</si>
  <si>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</si>
  <si>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</si>
  <si>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</si>
  <si>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</si>
  <si>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</si>
  <si>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</si>
  <si>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</si>
  <si>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</si>
  <si>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</si>
  <si>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</si>
  <si>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</si>
  <si>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</si>
  <si>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</si>
  <si>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</si>
  <si>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</si>
  <si>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</si>
  <si>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</si>
  <si>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</si>
  <si>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</si>
  <si>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</si>
  <si>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</si>
  <si>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</si>
  <si>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</si>
  <si>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</si>
  <si>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</si>
  <si>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</si>
  <si>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</si>
  <si>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</si>
  <si>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</si>
  <si>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</si>
  <si>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</si>
  <si>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</si>
  <si>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</si>
  <si>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</si>
  <si>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</si>
  <si>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</si>
  <si>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</si>
  <si>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</si>
  <si>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</si>
  <si>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</si>
  <si>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</si>
  <si>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</si>
  <si>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</si>
  <si>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</si>
  <si>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</si>
  <si>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</si>
  <si>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</si>
  <si>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</si>
  <si>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</si>
  <si>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</si>
  <si>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</si>
  <si>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</si>
  <si>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</si>
  <si>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</si>
  <si>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</si>
  <si>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</si>
  <si>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</si>
  <si>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</si>
  <si>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</si>
  <si>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</si>
  <si>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</si>
  <si>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</si>
  <si>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</si>
  <si>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</si>
  <si>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</si>
  <si>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</si>
  <si>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</si>
  <si>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</si>
  <si>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</si>
  <si>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</si>
  <si>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</si>
  <si>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</si>
  <si>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</si>
  <si>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</si>
  <si>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</si>
  <si>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</si>
  <si>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</si>
  <si>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</si>
  <si>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</si>
  <si>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</si>
  <si>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</si>
  <si>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</si>
  <si>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</si>
  <si>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</si>
  <si>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</si>
  <si>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</si>
  <si>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</si>
  <si>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</si>
  <si>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</si>
  <si>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</si>
  <si>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</si>
  <si>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</si>
  <si>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</si>
  <si>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</si>
  <si>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</si>
  <si>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</si>
  <si>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</si>
  <si>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</si>
  <si>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</si>
  <si>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</si>
  <si>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</si>
  <si>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</si>
  <si>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</si>
  <si>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</si>
  <si>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</si>
  <si>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</si>
  <si>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</si>
  <si>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</si>
  <si>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</si>
  <si>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</si>
  <si>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</si>
  <si>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</si>
  <si>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</si>
  <si>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</si>
  <si>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</si>
  <si>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</si>
  <si>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</si>
  <si>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</si>
  <si>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</si>
  <si>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</si>
  <si>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</si>
  <si>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</si>
  <si>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</si>
  <si>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</si>
  <si>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</si>
  <si>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</si>
  <si>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</si>
  <si>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</si>
  <si>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</si>
  <si>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</si>
  <si>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</si>
  <si>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</si>
  <si>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</si>
  <si>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</si>
  <si>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</si>
  <si>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</si>
  <si>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</si>
  <si>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</si>
  <si>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</si>
  <si>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</si>
  <si>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</si>
  <si>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</si>
  <si>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</si>
  <si>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</si>
  <si>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</si>
  <si>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</si>
  <si>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</si>
  <si>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</si>
  <si>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</si>
  <si>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</si>
  <si>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</si>
  <si>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</si>
  <si>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</si>
  <si>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</si>
  <si>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</si>
  <si>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</si>
  <si>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</si>
  <si>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</si>
  <si>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</si>
  <si>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</si>
  <si>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</si>
  <si>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</si>
  <si>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</si>
  <si>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</si>
  <si>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</si>
  <si>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</si>
  <si>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</si>
  <si>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</si>
  <si>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</si>
  <si>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</si>
  <si>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</si>
  <si>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</si>
  <si>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</si>
  <si>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</si>
  <si>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</si>
  <si>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</si>
  <si>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</si>
  <si>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</si>
  <si>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</si>
  <si>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</si>
  <si>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</si>
  <si>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</si>
  <si>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</si>
  <si>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</si>
  <si>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</si>
  <si>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</si>
  <si>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</si>
  <si>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</si>
  <si>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</si>
  <si>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</si>
  <si>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</si>
  <si>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</si>
  <si>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</si>
  <si>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</si>
  <si>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</si>
  <si>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</si>
  <si>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</si>
  <si>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</si>
  <si>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</si>
  <si>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</si>
  <si>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</si>
  <si>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</si>
  <si>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</si>
  <si>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</si>
  <si>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</si>
  <si>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</si>
  <si>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</si>
  <si>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</si>
  <si>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</si>
  <si>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</si>
  <si>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</si>
  <si>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</si>
  <si>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</si>
  <si>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</si>
  <si>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</si>
  <si>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</si>
  <si>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</si>
  <si>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</si>
  <si>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</si>
  <si>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</si>
  <si>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</si>
  <si>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</si>
  <si>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</si>
  <si>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</si>
  <si>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</si>
  <si>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</si>
  <si>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</si>
  <si>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</si>
  <si>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</si>
  <si>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</si>
  <si>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</si>
  <si>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</si>
  <si>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</si>
  <si>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</si>
  <si>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</si>
  <si>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</si>
  <si>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</si>
  <si>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</si>
  <si>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</si>
  <si>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</si>
  <si>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</si>
  <si>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</si>
  <si>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</si>
  <si>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</si>
  <si>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</si>
  <si>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</si>
  <si>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</si>
  <si>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</si>
  <si>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</si>
  <si>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</si>
  <si>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</si>
  <si>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</si>
  <si>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</si>
  <si>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</si>
  <si>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</si>
  <si>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</si>
  <si>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</si>
  <si>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</si>
  <si>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</si>
  <si>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</si>
  <si>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</si>
  <si>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</si>
  <si>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</si>
  <si>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</si>
  <si>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</si>
  <si>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</si>
  <si>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</si>
  <si>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</si>
  <si>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</si>
  <si>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</si>
  <si>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</si>
  <si>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</si>
  <si>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</si>
  <si>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</si>
  <si>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</si>
  <si>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</si>
  <si>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</si>
  <si>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</si>
  <si>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</si>
  <si>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</si>
  <si>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</si>
  <si>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</si>
  <si>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</si>
  <si>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</si>
  <si>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</si>
  <si>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</si>
  <si>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</si>
  <si>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</si>
  <si>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</si>
  <si>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</si>
  <si>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</si>
  <si>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</si>
  <si>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</si>
  <si>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</si>
  <si>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</si>
  <si>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</si>
  <si>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</si>
  <si>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</si>
  <si>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</si>
  <si>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</si>
  <si>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</si>
  <si>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</si>
  <si>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</si>
  <si>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</si>
  <si>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</si>
  <si>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</si>
  <si>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</si>
  <si>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</si>
  <si>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</si>
  <si>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</si>
  <si>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</si>
  <si>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</si>
  <si>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</si>
  <si>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</si>
  <si>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</si>
  <si>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</si>
  <si>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</si>
  <si>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</si>
  <si>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</si>
  <si>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</si>
  <si>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</si>
  <si>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</si>
  <si>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</si>
  <si>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</si>
  <si>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</si>
  <si>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</si>
  <si>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</si>
  <si>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</si>
  <si>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</si>
  <si>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</si>
  <si>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</si>
  <si>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</si>
  <si>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</si>
  <si>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</si>
  <si>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</si>
  <si>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</si>
  <si>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</si>
  <si>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</si>
  <si>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</si>
  <si>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</si>
  <si>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</si>
  <si>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</si>
  <si>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</si>
  <si>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</si>
  <si>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</si>
  <si>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</si>
  <si>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</si>
  <si>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</si>
  <si>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</si>
  <si>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</si>
  <si>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</si>
  <si>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</si>
  <si>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</si>
  <si>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</si>
  <si>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</si>
  <si>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</si>
  <si>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</si>
  <si>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</si>
  <si>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</si>
  <si>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</si>
  <si>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</si>
  <si>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</si>
  <si>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</si>
  <si>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</si>
  <si>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</si>
  <si>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</si>
  <si>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</si>
  <si>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</si>
  <si>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</si>
  <si>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</si>
  <si>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</si>
  <si>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</si>
  <si>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</si>
  <si>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</si>
  <si>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</si>
  <si>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</si>
  <si>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</si>
  <si>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</si>
  <si>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</si>
  <si>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</si>
  <si>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</si>
  <si>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</si>
  <si>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</si>
  <si>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</si>
  <si>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</si>
  <si>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</si>
  <si>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</si>
  <si>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</si>
  <si>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</si>
  <si>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</si>
  <si>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</si>
  <si>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</si>
  <si>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</si>
  <si>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</si>
  <si>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</si>
  <si>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</si>
  <si>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</si>
  <si>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</si>
  <si>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</si>
  <si>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</si>
  <si>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</si>
  <si>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</si>
  <si>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</si>
  <si>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</si>
  <si>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</si>
  <si>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</si>
  <si>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</si>
  <si>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</si>
  <si>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</si>
  <si>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</si>
  <si>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</si>
  <si>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</si>
  <si>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</si>
  <si>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</si>
  <si>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</si>
  <si>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</si>
  <si>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</si>
  <si>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</si>
  <si>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</si>
  <si>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</si>
  <si>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</si>
  <si>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</si>
  <si>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</si>
  <si>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</si>
  <si>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</si>
  <si>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</si>
  <si>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</si>
  <si>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</si>
  <si>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</si>
  <si>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</si>
  <si>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</si>
  <si>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</si>
  <si>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</si>
  <si>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</si>
  <si>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</si>
  <si>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</si>
  <si>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</si>
  <si>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</si>
  <si>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</si>
  <si>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</si>
  <si>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</si>
  <si>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</si>
  <si>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</si>
  <si>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</si>
  <si>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</si>
  <si>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</si>
  <si>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</si>
  <si>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</si>
  <si>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</si>
  <si>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</si>
  <si>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</si>
  <si>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</si>
  <si>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</si>
  <si>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</si>
  <si>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</si>
  <si>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</si>
  <si>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</si>
  <si>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</si>
  <si>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</si>
  <si>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</si>
  <si>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</si>
  <si>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</si>
  <si>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</si>
  <si>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</si>
  <si>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</si>
  <si>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</si>
  <si>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</si>
  <si>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</si>
  <si>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</si>
  <si>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</si>
  <si>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</si>
  <si>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</si>
  <si>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</si>
  <si>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</si>
  <si>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</si>
  <si>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</si>
  <si>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</si>
  <si>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</si>
  <si>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</si>
  <si>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</si>
  <si>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</si>
  <si>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</si>
  <si>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</si>
  <si>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</si>
  <si>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</si>
  <si>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</si>
  <si>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</si>
  <si>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</si>
  <si>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</si>
  <si>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</si>
  <si>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</si>
  <si>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</si>
  <si>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</si>
  <si>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</si>
  <si>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</si>
  <si>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</si>
  <si>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</si>
  <si>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</si>
  <si>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</si>
  <si>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</si>
  <si>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</si>
  <si>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</si>
  <si>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</si>
  <si>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</si>
  <si>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</si>
  <si>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</si>
  <si>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</si>
  <si>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</si>
  <si>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</si>
  <si>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</si>
  <si>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</si>
  <si>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</si>
  <si>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</si>
  <si>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</si>
  <si>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</si>
  <si>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</si>
  <si>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</si>
  <si>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</si>
  <si>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</si>
  <si>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</si>
  <si>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</si>
  <si>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</si>
  <si>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</si>
  <si>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</si>
  <si>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</si>
  <si>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</si>
  <si>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</si>
  <si>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</si>
  <si>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</si>
  <si>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</si>
  <si>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</si>
  <si>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</si>
  <si>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</si>
  <si>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</si>
  <si>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</si>
  <si>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</si>
  <si>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</si>
  <si>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</si>
  <si>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</si>
  <si>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</si>
  <si>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</si>
  <si>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</si>
  <si>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</si>
  <si>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</si>
  <si>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</si>
  <si>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</si>
  <si>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</si>
  <si>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</si>
  <si>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</si>
  <si>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</si>
  <si>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</si>
  <si>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</si>
  <si>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</si>
  <si>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</si>
  <si>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</si>
  <si>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</si>
  <si>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</si>
  <si>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</si>
  <si>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</si>
  <si>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</si>
  <si>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</si>
  <si>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</si>
  <si>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</si>
  <si>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</si>
  <si>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</si>
  <si>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</si>
  <si>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</si>
  <si>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</si>
  <si>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</si>
  <si>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</si>
  <si>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</si>
  <si>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</si>
  <si>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</si>
  <si>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</si>
  <si>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</si>
  <si>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</si>
  <si>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</si>
  <si>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</si>
  <si>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</si>
  <si>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</si>
  <si>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</si>
  <si>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</si>
  <si>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</si>
  <si>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</si>
  <si>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</si>
  <si>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</si>
  <si>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</si>
  <si>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</si>
  <si>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</si>
  <si>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</si>
  <si>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</si>
  <si>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</si>
  <si>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</si>
  <si>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</si>
  <si>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</si>
  <si>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</si>
  <si>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</si>
  <si>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</si>
  <si>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</si>
  <si>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</si>
  <si>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</si>
  <si>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</si>
  <si>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</si>
  <si>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</si>
  <si>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</si>
  <si>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</si>
  <si>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</si>
  <si>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</si>
  <si>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</si>
  <si>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</si>
  <si>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</si>
  <si>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</si>
  <si>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</si>
  <si>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</si>
  <si>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</si>
  <si>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</si>
  <si>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</si>
  <si>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</si>
  <si>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</si>
  <si>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</si>
  <si>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</si>
  <si>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</si>
  <si>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</si>
  <si>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</si>
  <si>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</si>
  <si>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</si>
  <si>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</si>
  <si>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</si>
  <si>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</si>
  <si>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</si>
  <si>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</si>
  <si>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</si>
  <si>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</si>
  <si>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</si>
  <si>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</si>
  <si>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</si>
  <si>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</si>
  <si>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</si>
  <si>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</si>
  <si>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</si>
  <si>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</si>
  <si>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</si>
  <si>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</si>
  <si>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</si>
  <si>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</si>
  <si>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</si>
  <si>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</si>
  <si>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</si>
  <si>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</si>
  <si>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</si>
  <si>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</si>
  <si>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</si>
  <si>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</si>
  <si>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</si>
  <si>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</si>
  <si>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</si>
  <si>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</si>
  <si>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</si>
  <si>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</si>
  <si>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</si>
  <si>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</si>
  <si>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</si>
  <si>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</si>
  <si>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</si>
  <si>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</si>
  <si>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</si>
  <si>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</si>
  <si>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</si>
  <si>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</si>
  <si>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</si>
  <si>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</si>
  <si>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</si>
  <si>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</si>
  <si>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</si>
  <si>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</si>
  <si>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</si>
  <si>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</si>
  <si>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</si>
  <si>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</si>
  <si>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</si>
  <si>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</si>
  <si>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</si>
  <si>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</si>
  <si>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</si>
  <si>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</si>
  <si>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</si>
  <si>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</si>
  <si>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</si>
  <si>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</si>
  <si>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</si>
  <si>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</si>
  <si>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</si>
  <si>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</si>
  <si>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</si>
  <si>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</si>
  <si>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</si>
  <si>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</si>
  <si>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</si>
  <si>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</si>
  <si>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</si>
  <si>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</si>
  <si>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</si>
  <si>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</si>
  <si>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</si>
  <si>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</si>
  <si>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</si>
  <si>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</si>
  <si>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</si>
  <si>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</si>
  <si>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</si>
  <si>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</si>
  <si>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</si>
  <si>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</si>
  <si>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</si>
  <si>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</si>
  <si>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</si>
  <si>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</si>
  <si>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</si>
  <si>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</si>
  <si>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</si>
  <si>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</si>
  <si>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</si>
  <si>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</si>
  <si>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</si>
  <si>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</si>
  <si>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</si>
  <si>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</si>
  <si>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</si>
  <si>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</si>
  <si>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</si>
  <si>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</si>
  <si>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</si>
  <si>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</si>
  <si>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</si>
  <si>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</si>
  <si>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</si>
  <si>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</si>
  <si>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</si>
  <si>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</si>
  <si>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</si>
  <si>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</si>
  <si>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</si>
  <si>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</si>
  <si>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</si>
  <si>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</si>
  <si>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</si>
  <si>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</si>
  <si>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</si>
  <si>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</si>
  <si>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</si>
  <si>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</si>
  <si>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</si>
  <si>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</si>
  <si>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</si>
  <si>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</si>
  <si>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</si>
  <si>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</si>
  <si>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</si>
  <si>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</si>
  <si>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</si>
  <si>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</si>
  <si>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</si>
  <si>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</si>
  <si>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</si>
  <si>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</si>
  <si>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</si>
  <si>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</si>
  <si>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</si>
  <si>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</si>
  <si>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</si>
  <si>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</si>
  <si>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</si>
  <si>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</si>
  <si>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</si>
  <si>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</si>
  <si>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</si>
  <si>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</si>
  <si>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</si>
  <si>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</si>
  <si>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</si>
  <si>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</si>
  <si>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</si>
  <si>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</si>
  <si>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</si>
  <si>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</si>
  <si>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</si>
  <si>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</si>
  <si>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</si>
  <si>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</si>
  <si>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</si>
  <si>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</si>
  <si>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</si>
  <si>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</si>
  <si>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</si>
  <si>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</si>
  <si>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</si>
  <si>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</si>
  <si>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</si>
  <si>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</si>
  <si>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</si>
  <si>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</si>
  <si>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</si>
  <si>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</si>
  <si>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</si>
  <si>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</si>
  <si>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</si>
  <si>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</si>
  <si>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</si>
  <si>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</si>
  <si>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</si>
  <si>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</si>
  <si>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</si>
  <si>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</si>
  <si>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</si>
  <si>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</si>
  <si>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</si>
  <si>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</si>
  <si>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</si>
  <si>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</si>
  <si>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</si>
  <si>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</si>
  <si>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</si>
  <si>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</si>
  <si>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</si>
  <si>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</si>
  <si>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</si>
  <si>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</si>
  <si>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</si>
  <si>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</si>
  <si>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</si>
  <si>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</si>
  <si>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</si>
  <si>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</si>
  <si>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</si>
  <si>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</si>
  <si>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</si>
  <si>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</si>
  <si>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</si>
  <si>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</si>
  <si>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</si>
  <si>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</si>
  <si>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</si>
  <si>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</si>
  <si>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</si>
  <si>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</si>
  <si>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</si>
  <si>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</si>
  <si>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</si>
  <si>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</si>
  <si>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</si>
  <si>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</si>
  <si>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</si>
  <si>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</si>
  <si>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</si>
  <si>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</si>
  <si>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</si>
  <si>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</si>
  <si>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</si>
  <si>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</si>
  <si>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</si>
  <si>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</si>
  <si>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</si>
  <si>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</si>
  <si>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</si>
  <si>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</si>
  <si>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</si>
  <si>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</si>
  <si>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</si>
  <si>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</si>
  <si>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</si>
  <si>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</si>
  <si>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</si>
  <si>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</si>
  <si>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</si>
  <si>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</si>
  <si>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</si>
  <si>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</si>
  <si>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</si>
  <si>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</si>
  <si>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</si>
  <si>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</si>
  <si>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</si>
  <si>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</si>
  <si>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</si>
  <si>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</si>
  <si>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</si>
  <si>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</si>
  <si>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</si>
  <si>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</si>
  <si>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</si>
  <si>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</si>
  <si>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</si>
  <si>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</si>
  <si>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</si>
  <si>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</si>
  <si>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</si>
  <si>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</si>
  <si>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</si>
  <si>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</si>
  <si>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</si>
  <si>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</si>
  <si>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</si>
  <si>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</si>
  <si>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</si>
  <si>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</si>
  <si>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</si>
  <si>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</si>
  <si>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</si>
  <si>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</si>
  <si>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</si>
  <si>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</si>
  <si>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</si>
  <si>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</si>
  <si>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</si>
  <si>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</si>
  <si>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</si>
  <si>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</si>
  <si>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</si>
  <si>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</si>
  <si>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</si>
  <si>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</si>
  <si>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</si>
  <si>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</si>
  <si>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</si>
  <si>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</si>
  <si>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</si>
  <si>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</si>
  <si>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</si>
  <si>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</si>
  <si>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</si>
  <si>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</si>
  <si>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</si>
  <si>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</si>
  <si>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</si>
  <si>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</si>
  <si>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</si>
  <si>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</si>
  <si>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</si>
  <si>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</si>
  <si>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</si>
  <si>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</si>
  <si>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</si>
  <si>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</si>
  <si>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</si>
  <si>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</si>
  <si>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</si>
  <si>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</si>
  <si>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</si>
  <si>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</si>
  <si>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</si>
  <si>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</si>
  <si>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</si>
  <si>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</si>
  <si>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</si>
  <si>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</si>
  <si>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</si>
  <si>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</si>
  <si>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</si>
  <si>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</si>
  <si>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</si>
  <si>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</si>
  <si>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</si>
  <si>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</si>
  <si>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</si>
  <si>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</si>
  <si>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</si>
  <si>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</si>
  <si>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</si>
  <si>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</si>
  <si>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</si>
  <si>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</si>
  <si>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</si>
  <si>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</si>
  <si>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</si>
  <si>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</si>
  <si>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</si>
  <si>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</si>
  <si>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</si>
  <si>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</si>
  <si>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</si>
  <si>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</si>
  <si>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</si>
  <si>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</si>
  <si>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</si>
  <si>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</si>
  <si>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</si>
  <si>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</si>
  <si>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</si>
  <si>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</si>
  <si>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</si>
  <si>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</si>
  <si>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</si>
  <si>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</si>
  <si>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</si>
  <si>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</si>
  <si>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</si>
  <si>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</si>
  <si>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</si>
  <si>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</si>
  <si>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</si>
  <si>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</si>
  <si>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</si>
  <si>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</si>
  <si>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</si>
  <si>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</si>
  <si>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</si>
  <si>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</si>
  <si>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</si>
  <si>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</si>
  <si>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</si>
  <si>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</si>
  <si>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</si>
  <si>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</si>
  <si>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</si>
  <si>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</si>
  <si>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</si>
  <si>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</si>
  <si>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</si>
  <si>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</si>
  <si>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</si>
  <si>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</si>
  <si>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</si>
  <si>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</si>
  <si>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</si>
  <si>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</si>
  <si>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</si>
  <si>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</si>
  <si>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</si>
  <si>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</si>
  <si>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</si>
  <si>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</si>
  <si>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</si>
  <si>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</si>
  <si>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</si>
  <si>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</si>
  <si>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</si>
  <si>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</si>
  <si>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</si>
  <si>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</si>
  <si>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</si>
  <si>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</si>
  <si>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</si>
  <si>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</si>
  <si>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</si>
  <si>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</si>
  <si>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</si>
  <si>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</si>
  <si>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</si>
  <si>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</si>
  <si>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</si>
  <si>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</si>
  <si>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</si>
  <si>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</si>
  <si>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</si>
  <si>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</si>
  <si>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</si>
  <si>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</si>
  <si>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</si>
  <si>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</si>
  <si>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</si>
  <si>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</si>
  <si>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</si>
  <si>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</si>
  <si>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</si>
  <si>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</si>
  <si>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</si>
  <si>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</si>
  <si>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</si>
  <si>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</si>
  <si>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</si>
  <si>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</si>
  <si>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</si>
  <si>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</si>
  <si>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</si>
  <si>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</si>
  <si>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</si>
  <si>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</si>
  <si>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</si>
  <si>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</si>
  <si>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</si>
  <si>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</si>
  <si>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</si>
  <si>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</si>
  <si>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</si>
  <si>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</si>
  <si>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</si>
  <si>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</si>
  <si>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</si>
  <si>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</si>
  <si>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</si>
  <si>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</si>
  <si>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</si>
  <si>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</si>
  <si>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</si>
  <si>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</si>
  <si>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</si>
  <si>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</si>
  <si>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</si>
  <si>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</si>
  <si>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</si>
  <si>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</si>
  <si>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</si>
  <si>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</si>
  <si>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</si>
  <si>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</si>
  <si>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</si>
  <si>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</si>
  <si>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</si>
  <si>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</si>
  <si>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</si>
  <si>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</si>
  <si>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</si>
  <si>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</si>
  <si>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</si>
  <si>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</si>
  <si>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</si>
  <si>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</si>
  <si>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</si>
  <si>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</si>
  <si>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</si>
  <si>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</si>
  <si>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</si>
  <si>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</si>
  <si>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</si>
  <si>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</si>
  <si>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</si>
  <si>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</si>
  <si>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</si>
  <si>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</si>
  <si>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</si>
  <si>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</si>
  <si>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</si>
  <si>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</si>
  <si>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</si>
  <si>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</si>
  <si>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</si>
  <si>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</si>
  <si>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</si>
  <si>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</si>
  <si>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</si>
  <si>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</si>
  <si>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</si>
  <si>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</si>
  <si>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</si>
  <si>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</si>
  <si>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</si>
  <si>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</si>
  <si>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</si>
  <si>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</si>
  <si>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</si>
  <si>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</si>
  <si>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</si>
  <si>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</si>
  <si>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</si>
  <si>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</si>
  <si>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</si>
  <si>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</si>
  <si>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</si>
  <si>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</si>
  <si>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</si>
  <si>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</si>
  <si>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</si>
  <si>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</si>
  <si>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</si>
  <si>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</si>
  <si>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</si>
  <si>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</si>
  <si>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</si>
  <si>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</si>
  <si>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</si>
  <si>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</si>
  <si>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</si>
  <si>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</si>
  <si>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</si>
  <si>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</si>
  <si>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</si>
  <si>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</si>
  <si>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</si>
  <si>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</si>
  <si>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</si>
  <si>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</si>
  <si>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</si>
  <si>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</si>
  <si>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</si>
  <si>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</si>
  <si>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</si>
  <si>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</si>
  <si>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</si>
  <si>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</si>
  <si>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</si>
  <si>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</si>
  <si>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</si>
  <si>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</si>
  <si>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</si>
  <si>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</si>
  <si>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</si>
  <si>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</si>
  <si>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</si>
  <si>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</si>
  <si>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</si>
  <si>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</si>
  <si>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</si>
  <si>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</si>
  <si>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</si>
  <si>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</si>
  <si>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</si>
  <si>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</si>
  <si>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</si>
  <si>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</si>
  <si>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</si>
  <si>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</si>
  <si>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</si>
  <si>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</si>
  <si>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</si>
  <si>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</si>
  <si>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</si>
  <si>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</si>
  <si>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</si>
  <si>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</si>
  <si>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</si>
  <si>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</si>
  <si>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</si>
  <si>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</si>
  <si>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</si>
  <si>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</si>
  <si>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</si>
  <si>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</si>
  <si>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</si>
  <si>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</si>
  <si>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</si>
  <si>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</si>
  <si>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</si>
  <si>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</si>
  <si>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</si>
  <si>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</si>
  <si>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</si>
  <si>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</si>
  <si>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</si>
  <si>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</si>
  <si>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</si>
  <si>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</si>
  <si>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</si>
  <si>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</si>
  <si>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</si>
  <si>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</si>
  <si>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</si>
  <si>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</si>
  <si>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</si>
  <si>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</si>
  <si>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</si>
  <si>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</si>
  <si>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</si>
  <si>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</si>
  <si>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</si>
  <si>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</si>
  <si>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</si>
  <si>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</si>
  <si>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</si>
  <si>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</si>
  <si>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</si>
  <si>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</si>
  <si>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</si>
  <si>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</si>
  <si>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</si>
  <si>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</si>
  <si>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</si>
  <si>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</si>
  <si>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</si>
  <si>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</si>
  <si>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</si>
  <si>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</si>
  <si>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</si>
  <si>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</si>
  <si>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</si>
  <si>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</si>
  <si>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</si>
  <si>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</si>
  <si>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</si>
  <si>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</si>
  <si>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</si>
  <si>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</si>
  <si>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</si>
  <si>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</si>
  <si>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</si>
  <si>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</si>
  <si>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</si>
  <si>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</si>
  <si>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</si>
  <si>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</si>
  <si>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</si>
  <si>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</si>
  <si>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</si>
  <si>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</si>
  <si>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</si>
  <si>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</si>
  <si>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</si>
  <si>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</si>
  <si>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</si>
  <si>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</si>
  <si>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</si>
  <si>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</si>
  <si>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</si>
  <si>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</si>
  <si>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</si>
  <si>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</si>
  <si>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</si>
  <si>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</si>
  <si>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</si>
  <si>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</si>
  <si>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</si>
  <si>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</si>
  <si>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</si>
  <si>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</si>
  <si>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</si>
  <si>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</si>
  <si>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</si>
  <si>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</si>
  <si>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</si>
  <si>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</si>
  <si>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</si>
  <si>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</si>
  <si>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</si>
  <si>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</si>
  <si>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</si>
  <si>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</si>
  <si>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</si>
  <si>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</si>
  <si>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</si>
  <si>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</si>
  <si>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</si>
  <si>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</si>
  <si>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</si>
  <si>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</si>
  <si>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</si>
  <si>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</si>
  <si>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</si>
  <si>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</si>
  <si>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</si>
  <si>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</si>
  <si>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</si>
  <si>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</si>
  <si>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</si>
  <si>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</si>
  <si>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</si>
  <si>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</si>
  <si>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</si>
  <si>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</si>
  <si>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</si>
  <si>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</si>
  <si>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</si>
  <si>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</si>
  <si>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</si>
  <si>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</si>
  <si>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</si>
  <si>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</si>
  <si>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</si>
  <si>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</si>
  <si>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</si>
  <si>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</si>
  <si>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</si>
  <si>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</si>
  <si>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</si>
  <si>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</si>
  <si>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</si>
  <si>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</si>
  <si>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</si>
  <si>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</si>
  <si>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</si>
  <si>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</si>
  <si>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</si>
  <si>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</si>
  <si>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</si>
  <si>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</si>
  <si>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</si>
  <si>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</si>
  <si>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</si>
  <si>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</si>
  <si>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</si>
  <si>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</si>
  <si>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</si>
  <si>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</si>
  <si>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</si>
  <si>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</si>
  <si>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</si>
  <si>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</si>
  <si>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</si>
  <si>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</si>
  <si>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</si>
  <si>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</si>
  <si>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</si>
  <si>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</si>
  <si>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</si>
  <si>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</si>
  <si>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</si>
  <si>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</si>
  <si>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</si>
  <si>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</si>
  <si>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</si>
  <si>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</si>
  <si>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</si>
  <si>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</si>
  <si>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</si>
  <si>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</si>
  <si>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</si>
  <si>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</si>
  <si>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</si>
  <si>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</si>
  <si>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</si>
  <si>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</si>
  <si>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</si>
  <si>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</si>
  <si>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</si>
  <si>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</si>
  <si>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</si>
  <si>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</si>
  <si>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</si>
  <si>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</si>
  <si>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</si>
  <si>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</si>
  <si>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</si>
  <si>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</si>
  <si>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</si>
  <si>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</si>
  <si>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</si>
  <si>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</si>
  <si>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</si>
  <si>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</si>
  <si>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</si>
  <si>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</si>
  <si>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</si>
  <si>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</si>
  <si>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</si>
  <si>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</si>
  <si>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</si>
  <si>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</si>
  <si>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</si>
  <si>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</si>
  <si>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</si>
  <si>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</si>
  <si>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</si>
  <si>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</si>
  <si>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</si>
  <si>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</si>
  <si>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</si>
  <si>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</si>
  <si>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</si>
  <si>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</si>
  <si>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</si>
  <si>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</si>
  <si>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</si>
  <si>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</si>
  <si>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</si>
  <si>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</si>
  <si>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</si>
  <si>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</si>
  <si>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</si>
  <si>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</si>
  <si>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</si>
  <si>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</si>
  <si>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</si>
  <si>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</si>
  <si>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</si>
  <si>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</si>
  <si>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</si>
  <si>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</si>
  <si>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</si>
  <si>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</si>
  <si>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</si>
  <si>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</si>
  <si>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</si>
  <si>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</si>
  <si>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</si>
  <si>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</si>
  <si>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</si>
  <si>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</si>
  <si>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</si>
  <si>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</si>
  <si>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</si>
  <si>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</si>
  <si>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</si>
  <si>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</si>
  <si>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</si>
  <si>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</si>
  <si>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</si>
  <si>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</si>
  <si>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</si>
  <si>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</si>
  <si>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</si>
  <si>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</si>
  <si>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</si>
  <si>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</si>
  <si>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</si>
  <si>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</si>
  <si>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</si>
  <si>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</si>
  <si>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</si>
  <si>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</si>
  <si>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</si>
  <si>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</si>
  <si>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</si>
  <si>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</si>
  <si>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</si>
  <si>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</si>
  <si>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</si>
  <si>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</si>
  <si>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</si>
  <si>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</si>
  <si>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</si>
  <si>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</si>
  <si>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</si>
  <si>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</si>
  <si>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</si>
  <si>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</si>
  <si>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</si>
  <si>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</si>
  <si>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</si>
  <si>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</si>
  <si>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</si>
  <si>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</si>
  <si>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</si>
  <si>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</si>
  <si>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</si>
  <si>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</si>
  <si>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</si>
  <si>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</si>
  <si>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</si>
  <si>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</si>
  <si>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</si>
  <si>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</si>
  <si>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</si>
  <si>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</si>
  <si>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</si>
  <si>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</si>
  <si>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</si>
  <si>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</si>
  <si>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</si>
  <si>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</si>
  <si>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</si>
  <si>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</si>
  <si>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</si>
  <si>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</si>
  <si>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</si>
  <si>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</si>
  <si>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</si>
  <si>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</si>
  <si>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</si>
  <si>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</si>
  <si>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</si>
  <si>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</si>
  <si>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</si>
  <si>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</si>
  <si>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</si>
  <si>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</si>
  <si>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</si>
  <si>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</si>
  <si>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</si>
  <si>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</si>
  <si>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</si>
  <si>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</si>
  <si>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</si>
  <si>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</si>
  <si>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</si>
  <si>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</si>
  <si>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</si>
  <si>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</si>
  <si>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</si>
  <si>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</si>
  <si>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</si>
  <si>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</si>
  <si>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</si>
  <si>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</si>
  <si>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</si>
  <si>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</si>
  <si>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</si>
  <si>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</si>
  <si>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</si>
  <si>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</si>
  <si>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</si>
  <si>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</si>
  <si>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</si>
  <si>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</si>
  <si>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</si>
  <si>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</si>
  <si>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</si>
  <si>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</si>
  <si>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</si>
  <si>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</si>
  <si>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</si>
  <si>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</si>
  <si>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</si>
  <si>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</si>
  <si>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</si>
  <si>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</si>
  <si>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</si>
  <si>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</si>
  <si>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</si>
  <si>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</si>
  <si>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</si>
  <si>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</si>
  <si>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</si>
  <si>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</si>
  <si>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</si>
  <si>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</si>
  <si>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</si>
  <si>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</si>
  <si>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</si>
  <si>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</si>
  <si>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</si>
  <si>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</si>
  <si>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</si>
  <si>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</si>
  <si>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</si>
  <si>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</si>
  <si>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</si>
  <si>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</si>
  <si>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</si>
  <si>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</si>
  <si>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</si>
  <si>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</si>
  <si>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</si>
  <si>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</si>
  <si>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</si>
  <si>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</si>
  <si>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</si>
  <si>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</si>
  <si>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</si>
  <si>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</si>
  <si>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</si>
  <si>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</si>
  <si>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</si>
  <si>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</si>
  <si>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</si>
  <si>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</si>
  <si>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</si>
  <si>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</si>
  <si>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</si>
  <si>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</si>
  <si>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</si>
  <si>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</si>
  <si>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</si>
  <si>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</si>
  <si>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</si>
  <si>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</si>
  <si>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</si>
  <si>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</si>
  <si>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</si>
  <si>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</si>
  <si>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</si>
  <si>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</si>
  <si>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</si>
  <si>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</si>
  <si>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</si>
  <si>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</si>
  <si>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</si>
  <si>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</si>
  <si>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</si>
  <si>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</si>
  <si>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</si>
  <si>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</si>
  <si>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</si>
  <si>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</si>
  <si>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</si>
  <si>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</si>
  <si>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</si>
  <si>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</si>
  <si>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</si>
  <si>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</si>
  <si>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</si>
  <si>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</si>
  <si>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</si>
  <si>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</si>
  <si>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</si>
  <si>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</si>
  <si>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</si>
  <si>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</si>
  <si>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</si>
  <si>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</si>
  <si>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</si>
  <si>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</si>
  <si>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</si>
  <si>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</si>
  <si>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</si>
  <si>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</si>
  <si>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</si>
  <si>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</si>
  <si>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</si>
  <si>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</si>
  <si>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</si>
  <si>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</si>
  <si>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</si>
  <si>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</si>
  <si>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</si>
  <si>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</si>
  <si>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</si>
  <si>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</si>
  <si>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</si>
  <si>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</si>
  <si>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</si>
  <si>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</si>
  <si>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</si>
  <si>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</si>
  <si>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</si>
  <si>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</si>
  <si>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</si>
  <si>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</si>
  <si>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</si>
  <si>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</si>
  <si>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</si>
  <si>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</si>
  <si>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</si>
  <si>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</si>
  <si>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</si>
  <si>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</si>
  <si>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</si>
  <si>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</si>
  <si>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</si>
  <si>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</si>
  <si>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</si>
  <si>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</si>
  <si>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</si>
  <si>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</si>
  <si>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</si>
  <si>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</si>
  <si>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</si>
  <si>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</si>
  <si>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</si>
  <si>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</si>
  <si>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</si>
  <si>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</si>
  <si>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</si>
  <si>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</si>
  <si>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</si>
  <si>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</si>
  <si>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</si>
  <si>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</si>
  <si>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</si>
  <si>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</si>
  <si>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</si>
  <si>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</si>
  <si>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</si>
  <si>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</si>
  <si>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</si>
  <si>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</si>
  <si>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</si>
  <si>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</si>
  <si>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</si>
  <si>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</si>
  <si>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</si>
  <si>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</si>
  <si>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</si>
  <si>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</si>
  <si>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</si>
  <si>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</si>
  <si>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</si>
  <si>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</si>
  <si>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</si>
  <si>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</si>
  <si>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</si>
  <si>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</si>
  <si>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</si>
  <si>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</si>
  <si>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</si>
  <si>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</si>
  <si>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</si>
  <si>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</si>
  <si>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</si>
  <si>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</si>
  <si>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</si>
  <si>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</si>
  <si>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</si>
  <si>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</si>
  <si>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</si>
  <si>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</si>
  <si>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</si>
  <si>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</si>
  <si>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</si>
  <si>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</si>
  <si>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</si>
  <si>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</si>
  <si>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</si>
  <si>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</si>
  <si>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</si>
  <si>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</si>
  <si>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</si>
  <si>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</si>
  <si>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</si>
  <si>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</si>
  <si>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</si>
  <si>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</si>
  <si>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</si>
  <si>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</si>
  <si>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</si>
  <si>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</si>
  <si>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</si>
  <si>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</si>
  <si>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</si>
  <si>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</si>
  <si>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</si>
  <si>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</si>
  <si>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</si>
  <si>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</si>
  <si>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</si>
  <si>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</si>
  <si>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</si>
  <si>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</si>
  <si>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</si>
  <si>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</si>
  <si>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</si>
  <si>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</si>
  <si>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</si>
  <si>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</si>
  <si>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</si>
  <si>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</si>
  <si>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</si>
  <si>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</si>
  <si>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</si>
  <si>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</si>
  <si>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</si>
  <si>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</si>
  <si>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</si>
  <si>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</si>
  <si>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</si>
  <si>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</si>
  <si>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</si>
  <si>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</si>
  <si>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</si>
  <si>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</si>
  <si>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</si>
  <si>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</si>
  <si>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</si>
  <si>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</si>
  <si>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</si>
  <si>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</si>
  <si>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</si>
  <si>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</si>
  <si>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</si>
  <si>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</si>
  <si>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</si>
  <si>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</si>
  <si>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</si>
  <si>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</si>
  <si>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</si>
  <si>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</si>
  <si>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</si>
  <si>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</si>
  <si>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</si>
  <si>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</si>
  <si>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</si>
  <si>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</si>
  <si>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</si>
  <si>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</si>
  <si>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</si>
  <si>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</si>
  <si>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</si>
  <si>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</si>
  <si>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</si>
  <si>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</si>
  <si>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</si>
  <si>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</si>
  <si>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</si>
  <si>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</si>
  <si>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</si>
  <si>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</si>
  <si>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</si>
  <si>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</si>
  <si>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</si>
  <si>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</si>
  <si>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</si>
  <si>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</si>
  <si>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</si>
  <si>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</si>
  <si>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</si>
  <si>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</si>
  <si>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</si>
  <si>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</si>
  <si>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</si>
  <si>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</si>
  <si>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</si>
  <si>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</si>
  <si>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</si>
  <si>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</si>
  <si>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</si>
  <si>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</si>
  <si>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</si>
  <si>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</si>
  <si>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</si>
  <si>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</si>
  <si>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</si>
  <si>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</si>
  <si>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</si>
  <si>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</si>
  <si>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</si>
  <si>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</si>
  <si>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</si>
  <si>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</si>
  <si>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</si>
  <si>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</si>
  <si>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</si>
  <si>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</si>
  <si>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</si>
  <si>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</si>
  <si>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</si>
  <si>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</si>
  <si>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</si>
  <si>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</si>
  <si>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</si>
  <si>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</si>
  <si>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</si>
  <si>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</si>
  <si>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</si>
  <si>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</si>
  <si>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</si>
  <si>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</si>
  <si>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</si>
  <si>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</si>
  <si>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</si>
  <si>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</si>
  <si>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</si>
  <si>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</si>
  <si>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</si>
  <si>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</si>
  <si>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</si>
  <si>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</si>
  <si>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</si>
  <si>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</si>
  <si>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</si>
  <si>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</si>
  <si>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</si>
  <si>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</si>
  <si>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</si>
  <si>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</si>
  <si>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</si>
  <si>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</si>
  <si>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</si>
  <si>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</si>
  <si>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</si>
  <si>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</si>
  <si>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</si>
  <si>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</si>
  <si>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</si>
  <si>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</si>
  <si>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</si>
  <si>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</si>
  <si>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</si>
  <si>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</si>
  <si>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</si>
  <si>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</si>
  <si>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</si>
  <si>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</si>
  <si>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</si>
  <si>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</si>
  <si>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</si>
  <si>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</si>
  <si>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</si>
  <si>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</si>
  <si>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</si>
  <si>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</si>
  <si>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</si>
  <si>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</si>
  <si>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</si>
  <si>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</si>
  <si>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</si>
  <si>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</si>
  <si>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</si>
  <si>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</si>
  <si>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</si>
  <si>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</si>
  <si>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</si>
  <si>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</si>
  <si>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</si>
  <si>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</si>
  <si>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</si>
  <si>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</si>
  <si>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</si>
  <si>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</si>
  <si>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</si>
  <si>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</si>
  <si>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</si>
  <si>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</si>
  <si>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</si>
  <si>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</si>
  <si>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</si>
  <si>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</si>
  <si>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</si>
  <si>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</si>
  <si>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</si>
  <si>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</si>
  <si>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</si>
  <si>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</si>
  <si>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</si>
  <si>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</si>
  <si>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</si>
  <si>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</si>
  <si>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</si>
  <si>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</si>
  <si>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</si>
  <si>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</si>
  <si>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</si>
  <si>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</si>
  <si>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</si>
  <si>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</si>
  <si>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</si>
  <si>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</si>
  <si>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</si>
  <si>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</si>
  <si>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</si>
  <si>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</si>
  <si>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</si>
  <si>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</si>
  <si>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</si>
  <si>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</si>
  <si>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</si>
  <si>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</si>
  <si>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</si>
  <si>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</si>
  <si>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</si>
  <si>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</si>
  <si>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</si>
  <si>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</si>
  <si>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</si>
  <si>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</si>
  <si>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</si>
  <si>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</si>
  <si>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</si>
  <si>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</si>
  <si>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</si>
  <si>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</si>
  <si>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</si>
  <si>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</si>
  <si>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</si>
  <si>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</si>
  <si>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</si>
  <si>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</si>
  <si>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</si>
  <si>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</si>
  <si>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</si>
  <si>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</si>
  <si>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</si>
  <si>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</si>
  <si>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</si>
  <si>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</si>
  <si>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</si>
  <si>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</si>
  <si>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</si>
  <si>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</si>
  <si>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</si>
  <si>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</si>
  <si>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</si>
  <si>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</si>
  <si>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</si>
  <si>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</si>
  <si>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</si>
  <si>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</si>
  <si>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</si>
  <si>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</si>
  <si>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</si>
  <si>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</si>
  <si>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</si>
  <si>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</si>
  <si>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</si>
  <si>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</si>
  <si>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</si>
  <si>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</si>
  <si>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</si>
  <si>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</si>
  <si>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</si>
  <si>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</si>
  <si>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</si>
  <si>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</si>
  <si>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</si>
  <si>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</si>
  <si>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</si>
  <si>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</si>
  <si>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</si>
  <si>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</si>
  <si>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</si>
  <si>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</si>
  <si>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</si>
  <si>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</si>
  <si>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</si>
  <si>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</si>
  <si>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</si>
  <si>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</si>
  <si>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</si>
  <si>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</si>
  <si>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</si>
  <si>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</si>
  <si>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</si>
  <si>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</si>
  <si>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</si>
  <si>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</si>
  <si>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</si>
  <si>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</si>
  <si>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</si>
  <si>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</si>
  <si>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</si>
  <si>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</si>
  <si>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</si>
  <si>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</si>
  <si>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</si>
  <si>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</si>
  <si>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</si>
  <si>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</si>
  <si>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</si>
  <si>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</si>
  <si>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</si>
  <si>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</si>
  <si>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</si>
  <si>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</si>
  <si>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</si>
  <si>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</si>
  <si>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</si>
  <si>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</si>
  <si>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</si>
  <si>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</si>
  <si>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</si>
  <si>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</si>
  <si>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</si>
  <si>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</si>
  <si>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</si>
  <si>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</si>
  <si>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</si>
  <si>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</si>
  <si>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</si>
  <si>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</si>
  <si>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</si>
  <si>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</si>
  <si>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</si>
  <si>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</si>
  <si>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</si>
  <si>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</si>
  <si>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</si>
  <si>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</si>
  <si>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</si>
  <si>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</si>
  <si>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</si>
  <si>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</si>
  <si>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</si>
  <si>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</si>
  <si>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</si>
  <si>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</si>
  <si>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</si>
  <si>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</si>
  <si>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</si>
  <si>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</si>
  <si>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</si>
  <si>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</si>
  <si>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</si>
  <si>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</si>
  <si>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</si>
  <si>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</si>
  <si>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</si>
  <si>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</si>
  <si>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</si>
  <si>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</si>
  <si>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</si>
  <si>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</si>
  <si>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</si>
  <si>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</si>
  <si>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</si>
  <si>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</si>
  <si>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</si>
  <si>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</si>
  <si>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</si>
  <si>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</si>
  <si>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</si>
  <si>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</si>
  <si>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</si>
  <si>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</si>
  <si>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</si>
  <si>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</si>
  <si>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</si>
  <si>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</si>
  <si>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</si>
  <si>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</si>
  <si>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</si>
  <si>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</si>
  <si>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</si>
  <si>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</si>
  <si>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</si>
  <si>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</si>
  <si>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</si>
  <si>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</si>
  <si>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</si>
  <si>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</si>
  <si>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</si>
  <si>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</si>
  <si>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</si>
  <si>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</si>
  <si>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</si>
  <si>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</si>
  <si>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</si>
  <si>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</si>
  <si>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</si>
  <si>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</si>
  <si>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</si>
  <si>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</si>
  <si>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</si>
  <si>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</si>
  <si>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</si>
  <si>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</si>
  <si>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</si>
  <si>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</si>
  <si>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</si>
  <si>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</si>
  <si>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</si>
  <si>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</si>
  <si>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</si>
  <si>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</si>
  <si>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</si>
  <si>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</si>
  <si>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</si>
  <si>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</si>
  <si>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</si>
  <si>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</si>
  <si>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</si>
  <si>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</si>
  <si>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</si>
  <si>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</si>
  <si>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</si>
  <si>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</si>
  <si>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</si>
  <si>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</si>
  <si>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</si>
  <si>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</si>
  <si>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</si>
  <si>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</si>
  <si>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</si>
  <si>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</si>
  <si>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</si>
  <si>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</si>
  <si>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</si>
  <si>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</si>
  <si>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</si>
  <si>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</si>
  <si>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</si>
  <si>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</si>
  <si>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</si>
  <si>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</si>
  <si>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</si>
  <si>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</si>
  <si>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</si>
  <si>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</si>
  <si>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</si>
  <si>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</si>
  <si>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</si>
  <si>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</si>
  <si>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</si>
  <si>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</si>
  <si>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</si>
  <si>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</si>
  <si>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</si>
  <si>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</si>
  <si>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</si>
  <si>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</si>
  <si>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</si>
  <si>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</si>
  <si>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</si>
  <si>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</si>
  <si>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</si>
  <si>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</si>
  <si>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</si>
  <si>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</si>
  <si>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</si>
  <si>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</si>
  <si>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</si>
  <si>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</si>
  <si>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</si>
  <si>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</si>
  <si>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</si>
  <si>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</si>
  <si>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</si>
  <si>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</si>
  <si>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</si>
  <si>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</si>
  <si>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</si>
  <si>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</si>
  <si>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</si>
  <si>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</si>
  <si>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</si>
  <si>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</si>
  <si>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</si>
  <si>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</si>
  <si>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</si>
  <si>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</si>
  <si>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</si>
  <si>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</si>
  <si>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</si>
  <si>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</si>
  <si>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</si>
  <si>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</si>
  <si>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</si>
  <si>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</si>
  <si>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</si>
  <si>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</si>
  <si>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</si>
  <si>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</si>
  <si>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</si>
  <si>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</si>
  <si>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</si>
  <si>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</si>
  <si>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</si>
  <si>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</si>
  <si>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</si>
  <si>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</si>
  <si>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</si>
  <si>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</si>
  <si>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</si>
  <si>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</si>
  <si>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</si>
  <si>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</si>
  <si>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</si>
  <si>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</si>
  <si>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</si>
  <si>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</si>
  <si>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</si>
  <si>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</si>
  <si>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</si>
  <si>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</si>
  <si>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</si>
  <si>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</si>
  <si>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</si>
  <si>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</si>
  <si>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</si>
  <si>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</si>
  <si>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</si>
  <si>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</si>
  <si>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</si>
  <si>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</si>
  <si>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</si>
  <si>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</si>
  <si>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</si>
  <si>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</si>
  <si>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</si>
  <si>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</si>
  <si>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</si>
  <si>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</si>
  <si>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</si>
  <si>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</si>
  <si>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</si>
  <si>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</si>
  <si>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</si>
  <si>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</si>
  <si>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</si>
  <si>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</si>
  <si>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</si>
  <si>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</si>
  <si>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</si>
  <si>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</si>
  <si>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</si>
  <si>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</si>
  <si>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</si>
  <si>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</si>
  <si>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</si>
  <si>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</si>
  <si>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</si>
  <si>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</si>
  <si>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</si>
  <si>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</si>
  <si>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</si>
  <si>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</si>
  <si>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</si>
  <si>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</si>
  <si>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</si>
  <si>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</si>
  <si>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</si>
  <si>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</si>
  <si>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</si>
  <si>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</si>
  <si>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</si>
  <si>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</si>
  <si>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</si>
  <si>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</si>
  <si>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</si>
  <si>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</si>
  <si>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</si>
  <si>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</si>
  <si>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</si>
  <si>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</si>
  <si>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</si>
  <si>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</si>
  <si>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</si>
  <si>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</si>
  <si>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</si>
  <si>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</si>
  <si>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</si>
  <si>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</si>
  <si>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</si>
  <si>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</si>
  <si>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</si>
  <si>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</si>
  <si>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</si>
  <si>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</si>
  <si>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</si>
  <si>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</si>
  <si>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</si>
  <si>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</si>
  <si>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</si>
  <si>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</si>
  <si>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</si>
  <si>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</si>
  <si>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</si>
  <si>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</si>
  <si>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</si>
  <si>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</si>
  <si>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</si>
  <si>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</si>
  <si>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</si>
  <si>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</si>
  <si>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</si>
  <si>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</si>
  <si>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</si>
  <si>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</si>
  <si>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</si>
  <si>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</si>
  <si>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</si>
  <si>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</si>
  <si>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</si>
  <si>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</si>
  <si>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</si>
  <si>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</si>
  <si>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</si>
  <si>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</si>
  <si>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</si>
  <si>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</si>
  <si>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</si>
  <si>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</si>
  <si>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</si>
  <si>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</si>
  <si>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</si>
  <si>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</si>
  <si>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</si>
  <si>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</si>
  <si>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</si>
  <si>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</si>
  <si>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</si>
  <si>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</si>
  <si>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</si>
  <si>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</si>
  <si>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</si>
  <si>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</si>
  <si>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</si>
  <si>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</si>
  <si>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</si>
  <si>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</si>
  <si>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</si>
  <si>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</si>
  <si>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</si>
  <si>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</si>
  <si>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</si>
  <si>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</si>
  <si>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</si>
  <si>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</si>
  <si>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</si>
  <si>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</si>
  <si>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</si>
  <si>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</si>
  <si>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</si>
  <si>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</si>
  <si>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</si>
  <si>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</si>
  <si>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</si>
  <si>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</si>
  <si>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</si>
  <si>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</si>
  <si>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</si>
  <si>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</si>
  <si>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</si>
  <si>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</si>
  <si>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</si>
  <si>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</si>
  <si>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</si>
  <si>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</si>
  <si>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</si>
  <si>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</si>
  <si>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</si>
  <si>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</si>
  <si>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</si>
  <si>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</si>
  <si>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</si>
  <si>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</si>
  <si>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</si>
  <si>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</si>
  <si>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</si>
  <si>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</si>
  <si>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</si>
  <si>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</si>
  <si>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</si>
  <si>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</si>
  <si>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</si>
  <si>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</si>
  <si>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</si>
  <si>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</si>
  <si>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</si>
  <si>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</si>
  <si>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</si>
  <si>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</si>
  <si>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</si>
  <si>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</si>
  <si>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</si>
  <si>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</si>
  <si>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</si>
  <si>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</si>
  <si>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</si>
  <si>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</si>
  <si>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</si>
  <si>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</si>
  <si>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</si>
  <si>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</si>
  <si>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</si>
  <si>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</si>
  <si>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</si>
  <si>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</si>
  <si>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</si>
  <si>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</si>
  <si>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</si>
  <si>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</si>
  <si>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</si>
  <si>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</si>
  <si>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</si>
  <si>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</si>
  <si>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</si>
  <si>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</si>
  <si>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</si>
  <si>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</si>
  <si>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</si>
  <si>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</si>
  <si>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</si>
  <si>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</si>
  <si>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</si>
  <si>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</si>
  <si>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</si>
  <si>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</si>
  <si>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</si>
  <si>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</si>
  <si>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</si>
  <si>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</si>
  <si>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</si>
  <si>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</si>
  <si>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</si>
  <si>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</si>
  <si>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</si>
  <si>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</si>
  <si>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</si>
  <si>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</si>
  <si>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</si>
  <si>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</si>
  <si>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</si>
  <si>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</si>
  <si>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</si>
  <si>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</si>
  <si>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</si>
  <si>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</si>
  <si>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</si>
  <si>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</si>
  <si>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</si>
  <si>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</si>
  <si>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</si>
  <si>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</si>
  <si>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</si>
  <si>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</si>
  <si>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</si>
  <si>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</si>
  <si>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</si>
  <si>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</si>
  <si>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</si>
  <si>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</si>
  <si>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</si>
  <si>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</si>
  <si>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</si>
  <si>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</si>
  <si>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</si>
  <si>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</si>
  <si>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</si>
  <si>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</si>
  <si>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</si>
  <si>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</si>
  <si>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</si>
  <si>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</si>
  <si>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</si>
  <si>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</si>
  <si>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</si>
  <si>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</si>
  <si>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</si>
  <si>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</si>
  <si>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</si>
  <si>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</si>
  <si>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</si>
  <si>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</si>
  <si>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</si>
  <si>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</si>
  <si>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</si>
  <si>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</si>
  <si>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</si>
  <si>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</si>
  <si>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</si>
  <si>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</si>
  <si>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</si>
  <si>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</si>
  <si>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</si>
  <si>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</si>
  <si>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</si>
  <si>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</si>
  <si>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</si>
  <si>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</si>
  <si>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</si>
  <si>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</si>
  <si>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</si>
  <si>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</si>
  <si>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</si>
  <si>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</si>
  <si>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</si>
  <si>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</si>
  <si>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</si>
  <si>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</si>
  <si>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</si>
  <si>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</si>
  <si>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</si>
  <si>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</si>
  <si>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</si>
  <si>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</si>
  <si>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</si>
  <si>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</si>
  <si>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</si>
  <si>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</si>
  <si>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</si>
  <si>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</si>
  <si>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</si>
  <si>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</si>
  <si>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</si>
  <si>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</si>
  <si>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</si>
  <si>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</si>
  <si>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</si>
  <si>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</si>
  <si>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</si>
  <si>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</si>
  <si>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</si>
  <si>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</si>
  <si>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</si>
  <si>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</si>
  <si>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</si>
  <si>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</si>
  <si>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</si>
  <si>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</si>
  <si>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</si>
  <si>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</si>
  <si>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</si>
  <si>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</si>
  <si>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</si>
  <si>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</si>
  <si>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</si>
  <si>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</si>
  <si>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</si>
  <si>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</si>
  <si>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</si>
  <si>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</si>
  <si>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</si>
  <si>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</si>
  <si>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</si>
  <si>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</si>
  <si>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</si>
  <si>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</si>
  <si>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</si>
  <si>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</si>
  <si>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</si>
  <si>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</si>
  <si>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</si>
  <si>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</si>
  <si>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</si>
  <si>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</si>
  <si>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</si>
  <si>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</si>
  <si>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</si>
  <si>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</si>
  <si>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</si>
  <si>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</si>
  <si>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</si>
  <si>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</si>
  <si>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</si>
  <si>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</si>
  <si>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</si>
  <si>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</si>
  <si>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</si>
  <si>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</si>
  <si>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</si>
  <si>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</si>
  <si>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</si>
  <si>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</si>
  <si>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</si>
  <si>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</si>
  <si>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</si>
  <si>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</si>
  <si>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</si>
  <si>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</si>
  <si>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</si>
  <si>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</si>
  <si>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</si>
  <si>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</si>
  <si>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</si>
  <si>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</si>
  <si>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</si>
  <si>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</si>
  <si>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</si>
  <si>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</si>
  <si>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</si>
  <si>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</si>
  <si>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</si>
  <si>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</si>
  <si>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</si>
  <si>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</si>
  <si>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</si>
  <si>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</si>
  <si>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</si>
  <si>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</si>
  <si>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</si>
  <si>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</si>
  <si>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</si>
  <si>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</si>
  <si>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</si>
  <si>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</si>
  <si>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</si>
  <si>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</si>
  <si>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</si>
  <si>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</si>
  <si>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</si>
  <si>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</si>
  <si>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</si>
  <si>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</si>
  <si>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</si>
  <si>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</si>
  <si>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</si>
  <si>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</si>
  <si>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</si>
  <si>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</si>
  <si>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</si>
  <si>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</si>
  <si>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</si>
  <si>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</si>
  <si>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</si>
  <si>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</si>
  <si>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</si>
  <si>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</si>
  <si>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</si>
  <si>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</si>
  <si>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</si>
  <si>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</si>
  <si>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</si>
  <si>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</si>
  <si>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</si>
  <si>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</si>
  <si>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</si>
  <si>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</si>
  <si>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</si>
  <si>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</si>
  <si>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</si>
  <si>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</si>
  <si>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</si>
  <si>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</si>
  <si>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</si>
  <si>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</si>
  <si>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</si>
  <si>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</si>
  <si>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</si>
  <si>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</si>
  <si>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</si>
  <si>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</si>
  <si>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</si>
  <si>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</si>
  <si>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</si>
  <si>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</si>
  <si>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</si>
  <si>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</si>
  <si>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</si>
  <si>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</si>
  <si>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</si>
  <si>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</si>
  <si>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</si>
  <si>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</si>
  <si>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</si>
  <si>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</si>
  <si>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</si>
  <si>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</si>
  <si>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</si>
  <si>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</si>
  <si>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</si>
  <si>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</si>
  <si>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</si>
  <si>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</si>
  <si>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</si>
  <si>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</si>
  <si>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</si>
  <si>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</si>
  <si>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</si>
  <si>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</si>
  <si>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</si>
  <si>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</si>
  <si>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</si>
  <si>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</si>
  <si>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</si>
  <si>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</si>
  <si>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</si>
  <si>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</si>
  <si>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</si>
  <si>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</si>
  <si>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</si>
  <si>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</si>
  <si>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</si>
  <si>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</si>
  <si>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</si>
  <si>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</si>
  <si>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</si>
  <si>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</si>
  <si>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</si>
  <si>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</si>
  <si>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</si>
  <si>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</si>
  <si>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</si>
  <si>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</si>
  <si>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</si>
  <si>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</si>
  <si>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</si>
  <si>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</si>
  <si>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</si>
  <si>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</si>
  <si>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</si>
  <si>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</si>
  <si>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</si>
  <si>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</si>
  <si>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</si>
  <si>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</si>
  <si>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</si>
  <si>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</si>
  <si>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</si>
  <si>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</si>
  <si>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</si>
  <si>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</si>
  <si>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</si>
  <si>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</si>
  <si>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</si>
  <si>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</si>
  <si>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</si>
  <si>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</si>
  <si>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</si>
  <si>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</si>
  <si>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</si>
  <si>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</si>
  <si>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</si>
  <si>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</si>
  <si>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</si>
  <si>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</si>
  <si>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</si>
  <si>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</si>
  <si>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</si>
  <si>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</si>
  <si>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</si>
  <si>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</si>
  <si>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</si>
  <si>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</si>
  <si>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</si>
  <si>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</si>
  <si>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</si>
  <si>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</si>
  <si>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</si>
  <si>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</si>
  <si>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</si>
  <si>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</si>
  <si>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</si>
  <si>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</si>
  <si>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</si>
  <si>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</si>
  <si>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</si>
  <si>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</si>
  <si>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</si>
  <si>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</si>
  <si>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</si>
  <si>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</si>
  <si>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</si>
  <si>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</si>
  <si>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</si>
  <si>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</si>
  <si>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</si>
  <si>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</si>
  <si>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</si>
  <si>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</si>
  <si>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</si>
  <si>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</si>
  <si>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</si>
  <si>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</si>
  <si>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</si>
  <si>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</si>
  <si>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</si>
  <si>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</si>
  <si>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</si>
  <si>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</si>
  <si>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</si>
  <si>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</si>
  <si>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</si>
  <si>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</si>
  <si>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</si>
  <si>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</si>
  <si>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</si>
  <si>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</si>
  <si>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</si>
  <si>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</si>
  <si>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</si>
  <si>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</si>
  <si>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</si>
  <si>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</si>
  <si>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</si>
  <si>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</si>
  <si>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</si>
  <si>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</si>
  <si>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</si>
  <si>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</si>
  <si>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</si>
  <si>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</si>
  <si>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</si>
  <si>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</si>
  <si>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</si>
  <si>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</si>
  <si>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</si>
  <si>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</si>
  <si>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</si>
  <si>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</si>
  <si>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</si>
  <si>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</si>
  <si>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</si>
  <si>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</si>
  <si>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</si>
  <si>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</si>
  <si>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</si>
  <si>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</si>
  <si>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</si>
  <si>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</si>
  <si>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</si>
  <si>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</si>
  <si>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</si>
  <si>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</si>
  <si>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</si>
  <si>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</si>
  <si>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</si>
  <si>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</si>
  <si>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</si>
  <si>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</si>
  <si>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</si>
  <si>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</si>
  <si>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</si>
  <si>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</si>
  <si>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</si>
  <si>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</si>
  <si>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</si>
  <si>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</si>
  <si>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</si>
  <si>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</si>
  <si>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</si>
  <si>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</si>
  <si>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</si>
  <si>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</si>
  <si>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</si>
  <si>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</si>
  <si>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</si>
  <si>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</si>
  <si>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</si>
  <si>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</si>
  <si>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</si>
  <si>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</si>
  <si>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</si>
  <si>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</si>
  <si>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</si>
  <si>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</si>
  <si>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</si>
  <si>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</si>
  <si>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</si>
  <si>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</si>
  <si>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</si>
  <si>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</si>
  <si>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</si>
  <si>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</si>
  <si>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</si>
  <si>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</si>
  <si>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</si>
  <si>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</si>
  <si>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</si>
  <si>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</si>
  <si>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</si>
  <si>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</si>
  <si>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</si>
  <si>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</si>
  <si>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</si>
  <si>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</si>
  <si>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</si>
  <si>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</si>
  <si>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</si>
  <si>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</si>
  <si>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</si>
  <si>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</si>
  <si>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</si>
  <si>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</si>
  <si>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</si>
  <si>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</si>
  <si>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</si>
  <si>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</si>
  <si>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</si>
  <si>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</si>
  <si>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</si>
  <si>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</si>
  <si>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</si>
  <si>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</si>
  <si>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</si>
  <si>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</si>
  <si>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</si>
  <si>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</si>
  <si>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</si>
  <si>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</si>
  <si>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</si>
  <si>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</si>
  <si>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</si>
  <si>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</si>
  <si>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</si>
  <si>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</si>
  <si>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</si>
  <si>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</si>
  <si>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</si>
  <si>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</si>
  <si>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</si>
  <si>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</si>
  <si>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</si>
  <si>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</si>
  <si>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</si>
  <si>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</si>
  <si>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</si>
  <si>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</si>
  <si>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</si>
  <si>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</si>
  <si>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</si>
  <si>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</si>
  <si>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</si>
  <si>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</si>
  <si>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</si>
  <si>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</si>
  <si>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</si>
  <si>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</si>
  <si>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</si>
  <si>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</si>
  <si>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</si>
  <si>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</si>
  <si>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</si>
  <si>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</si>
  <si>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</si>
  <si>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</si>
  <si>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</si>
  <si>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</si>
  <si>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</si>
  <si>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</si>
  <si>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</si>
  <si>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</si>
  <si>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</si>
  <si>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</si>
  <si>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</si>
  <si>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</si>
  <si>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</si>
  <si>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</si>
  <si>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</si>
  <si>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</si>
  <si>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</si>
  <si>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</si>
  <si>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</si>
  <si>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</si>
  <si>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</si>
  <si>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</si>
  <si>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</si>
  <si>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</si>
  <si>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</si>
  <si>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</si>
  <si>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</si>
  <si>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</si>
  <si>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</si>
  <si>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</si>
  <si>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</si>
  <si>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</si>
  <si>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</si>
  <si>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</si>
  <si>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</si>
  <si>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</si>
  <si>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</si>
  <si>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</si>
  <si>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</si>
  <si>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</si>
  <si>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</si>
  <si>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</si>
  <si>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</si>
  <si>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</si>
  <si>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</si>
  <si>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</si>
  <si>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</si>
  <si>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</si>
  <si>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</si>
  <si>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</si>
  <si>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</si>
  <si>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</si>
  <si>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</si>
  <si>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</si>
  <si>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</si>
  <si>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</si>
  <si>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</si>
  <si>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</si>
  <si>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</si>
  <si>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</si>
  <si>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</si>
  <si>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</si>
  <si>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</si>
  <si>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</si>
  <si>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</si>
  <si>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</si>
  <si>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</si>
  <si>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</si>
  <si>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</si>
  <si>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</si>
  <si>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</si>
  <si>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</si>
  <si>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</si>
  <si>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</si>
  <si>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</si>
  <si>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</si>
  <si>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</si>
  <si>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</si>
  <si>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</si>
  <si>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</si>
  <si>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</si>
  <si>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</si>
  <si>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</si>
  <si>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</si>
  <si>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</si>
  <si>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</si>
  <si>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</si>
  <si>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</si>
  <si>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</si>
  <si>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</si>
  <si>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</si>
  <si>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</si>
  <si>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</si>
  <si>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</si>
  <si>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</si>
  <si>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</si>
  <si>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</si>
  <si>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</si>
  <si>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</si>
  <si>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</si>
  <si>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</si>
  <si>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</si>
  <si>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</si>
  <si>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</si>
  <si>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</si>
  <si>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</si>
  <si>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</si>
  <si>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</si>
  <si>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</si>
  <si>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</si>
  <si>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</si>
  <si>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</si>
  <si>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</si>
  <si>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</si>
  <si>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</si>
  <si>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</si>
  <si>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</si>
  <si>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</si>
  <si>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</si>
  <si>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</si>
  <si>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</si>
  <si>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</si>
  <si>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</si>
  <si>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</si>
  <si>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</si>
  <si>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</si>
  <si>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</si>
  <si>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</si>
  <si>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</si>
  <si>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</si>
  <si>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</si>
  <si>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</si>
  <si>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</si>
  <si>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</si>
  <si>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</si>
  <si>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</si>
  <si>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</si>
  <si>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</si>
  <si>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</si>
  <si>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</si>
  <si>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</si>
  <si>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</si>
  <si>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</si>
  <si>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</si>
  <si>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</si>
  <si>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</si>
  <si>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</si>
  <si>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</si>
  <si>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</si>
  <si>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</si>
  <si>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</si>
  <si>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</si>
  <si>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</si>
  <si>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</si>
  <si>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</si>
  <si>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</si>
  <si>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</si>
  <si>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</si>
  <si>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</si>
  <si>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</si>
  <si>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</si>
  <si>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</si>
  <si>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</si>
  <si>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</si>
  <si>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</si>
  <si>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</si>
  <si>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</si>
  <si>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</si>
  <si>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</si>
  <si>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</si>
  <si>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</si>
  <si>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</si>
  <si>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</si>
  <si>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</si>
  <si>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</si>
  <si>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</si>
  <si>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</si>
  <si>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</si>
  <si>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</si>
  <si>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</si>
  <si>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</si>
  <si>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</si>
  <si>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</si>
  <si>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</si>
  <si>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</si>
  <si>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</si>
  <si>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</si>
  <si>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</si>
  <si>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</si>
  <si>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</si>
  <si>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</si>
  <si>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</si>
  <si>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</si>
  <si>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</si>
  <si>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</si>
  <si>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</si>
  <si>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</si>
  <si>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</si>
  <si>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</si>
  <si>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</si>
  <si>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</si>
  <si>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</si>
  <si>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</si>
  <si>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</si>
  <si>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</si>
  <si>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</si>
  <si>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</si>
  <si>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</si>
  <si>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</si>
  <si>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</si>
  <si>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</si>
  <si>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</si>
  <si>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</si>
  <si>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</si>
  <si>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</si>
  <si>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</si>
  <si>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</si>
  <si>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</si>
  <si>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</si>
  <si>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</si>
  <si>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</si>
  <si>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</si>
  <si>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</si>
  <si>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</si>
  <si>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</si>
  <si>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</si>
  <si>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</si>
  <si>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</si>
  <si>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</si>
  <si>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</si>
  <si>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</si>
  <si>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</si>
  <si>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</si>
  <si>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</si>
  <si>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</si>
  <si>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</si>
  <si>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</si>
  <si>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</si>
  <si>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</si>
  <si>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</si>
  <si>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</si>
  <si>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</si>
  <si>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</si>
  <si>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</si>
  <si>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</si>
  <si>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</si>
  <si>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</si>
  <si>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</si>
  <si>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</si>
  <si>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</si>
  <si>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</si>
  <si>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</si>
  <si>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</si>
  <si>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</si>
  <si>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</si>
  <si>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</si>
  <si>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</si>
  <si>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</si>
  <si>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</si>
  <si>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</si>
  <si>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</si>
  <si>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</si>
  <si>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</si>
  <si>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</si>
  <si>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</si>
  <si>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</si>
  <si>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</si>
  <si>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</si>
  <si>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</si>
  <si>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</si>
  <si>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</si>
  <si>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</si>
  <si>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</si>
  <si>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</si>
  <si>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</si>
  <si>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</si>
  <si>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</si>
  <si>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</si>
  <si>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</si>
  <si>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</si>
  <si>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</si>
  <si>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</si>
  <si>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</si>
  <si>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</si>
  <si>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</si>
  <si>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</si>
  <si>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</si>
  <si>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</si>
  <si>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</si>
  <si>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</si>
  <si>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</si>
  <si>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</si>
  <si>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</si>
  <si>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</si>
  <si>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</si>
  <si>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</si>
  <si>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</si>
  <si>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</si>
  <si>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</si>
  <si>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</si>
  <si>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</si>
  <si>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</si>
  <si>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</si>
  <si>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</si>
  <si>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</si>
  <si>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</si>
  <si>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</si>
  <si>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</si>
  <si>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</si>
  <si>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</si>
  <si>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</si>
  <si>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</si>
  <si>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</si>
  <si>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</si>
  <si>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</si>
  <si>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</si>
  <si>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</si>
  <si>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</si>
  <si>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</si>
  <si>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</si>
  <si>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</si>
  <si>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</si>
  <si>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</si>
  <si>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</si>
  <si>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</si>
  <si>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</si>
  <si>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</si>
  <si>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</si>
  <si>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</si>
  <si>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</si>
  <si>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</si>
  <si>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</si>
  <si>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</si>
  <si>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</si>
  <si>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</si>
  <si>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</si>
  <si>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</si>
  <si>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</si>
  <si>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</si>
  <si>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</si>
  <si>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</si>
  <si>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</si>
  <si>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</si>
  <si>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</si>
  <si>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</si>
  <si>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</si>
  <si>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</si>
  <si>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</si>
  <si>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</si>
  <si>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</si>
  <si>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</si>
  <si>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</si>
  <si>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</si>
  <si>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</si>
  <si>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</si>
  <si>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</si>
  <si>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</si>
  <si>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</si>
  <si>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</si>
  <si>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</si>
  <si>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</si>
  <si>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</si>
  <si>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</si>
  <si>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</si>
  <si>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</si>
  <si>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</si>
  <si>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</si>
  <si>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</si>
  <si>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</si>
  <si>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</si>
  <si>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</si>
  <si>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</si>
  <si>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</si>
  <si>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</si>
  <si>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</si>
  <si>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</si>
  <si>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</si>
  <si>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</si>
  <si>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</si>
  <si>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</si>
  <si>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</si>
  <si>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</si>
  <si>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</si>
  <si>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</si>
  <si>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</si>
  <si>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</si>
  <si>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</si>
  <si>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</si>
  <si>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</si>
  <si>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</si>
  <si>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</si>
  <si>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</si>
  <si>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</si>
  <si>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</si>
  <si>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</si>
  <si>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</si>
  <si>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</si>
  <si>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</si>
  <si>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</si>
  <si>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</si>
  <si>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</si>
  <si>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</si>
  <si>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</si>
  <si>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</si>
  <si>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</si>
  <si>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</si>
  <si>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</si>
  <si>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</si>
  <si>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</si>
  <si>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</si>
  <si>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</si>
  <si>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</si>
  <si>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</si>
  <si>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</si>
  <si>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</si>
  <si>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</si>
  <si>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</si>
  <si>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</si>
  <si>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</si>
  <si>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</si>
  <si>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</si>
  <si>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</si>
  <si>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</si>
  <si>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</si>
  <si>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</si>
  <si>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</si>
  <si>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</si>
  <si>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</si>
  <si>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</si>
  <si>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</si>
  <si>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</si>
  <si>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</si>
  <si>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</si>
  <si>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</si>
  <si>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</si>
  <si>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</si>
  <si>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</si>
  <si>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</si>
  <si>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</si>
  <si>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</si>
  <si>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</si>
  <si>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</si>
  <si>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</si>
  <si>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</si>
  <si>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</si>
  <si>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</si>
  <si>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</si>
  <si>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</si>
  <si>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</si>
  <si>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</si>
  <si>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</si>
  <si>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</si>
  <si>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</si>
  <si>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</si>
  <si>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</si>
  <si>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</si>
  <si>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</si>
  <si>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</si>
  <si>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</si>
  <si>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</si>
  <si>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</si>
  <si>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</si>
  <si>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</si>
  <si>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</si>
  <si>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</si>
  <si>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</si>
  <si>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</si>
  <si>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</si>
  <si>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</si>
  <si>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</si>
  <si>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</si>
  <si>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</si>
  <si>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</si>
  <si>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</si>
  <si>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</si>
  <si>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</si>
  <si>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</si>
  <si>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</si>
  <si>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</si>
  <si>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</si>
  <si>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</si>
  <si>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</si>
  <si>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</si>
  <si>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</si>
  <si>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</si>
  <si>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</si>
  <si>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</si>
  <si>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</si>
  <si>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</si>
  <si>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</si>
  <si>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</si>
  <si>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</si>
  <si>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</si>
  <si>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</si>
  <si>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</si>
  <si>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</si>
  <si>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</si>
  <si>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</si>
  <si>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</si>
  <si>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</si>
  <si>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</si>
  <si>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</si>
  <si>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</si>
  <si>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</si>
  <si>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</si>
  <si>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</si>
  <si>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</si>
  <si>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</si>
  <si>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</si>
  <si>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</si>
  <si>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</si>
  <si>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</si>
  <si>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</si>
  <si>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</si>
  <si>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</si>
  <si>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</si>
  <si>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</si>
  <si>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</si>
  <si>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</si>
  <si>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</si>
  <si>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</si>
  <si>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</si>
  <si>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</si>
  <si>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</si>
  <si>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</si>
  <si>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</si>
  <si>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</si>
  <si>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</si>
  <si>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</si>
  <si>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</si>
  <si>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</si>
  <si>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</si>
  <si>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</si>
  <si>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</si>
  <si>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</si>
  <si>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</si>
  <si>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</si>
  <si>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</si>
  <si>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</si>
  <si>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</si>
  <si>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</si>
  <si>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</si>
  <si>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</si>
  <si>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</si>
  <si>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</si>
  <si>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</si>
  <si>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</si>
  <si>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</si>
  <si>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</si>
  <si>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</si>
  <si>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</si>
  <si>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</si>
  <si>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</si>
  <si>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</si>
  <si>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</si>
  <si>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</si>
  <si>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</si>
  <si>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</si>
  <si>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</si>
  <si>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</si>
  <si>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</si>
  <si>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</si>
  <si>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</si>
  <si>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</si>
  <si>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</si>
  <si>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</si>
  <si>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</si>
  <si>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</si>
  <si>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</si>
  <si>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</si>
  <si>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</si>
  <si>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</si>
  <si>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</si>
  <si>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</si>
  <si>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</si>
  <si>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</si>
  <si>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</si>
  <si>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</si>
  <si>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</si>
  <si>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</si>
  <si>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</si>
  <si>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</si>
  <si>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</si>
  <si>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</si>
  <si>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</si>
  <si>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</si>
  <si>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</si>
  <si>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</si>
  <si>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</si>
  <si>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</si>
  <si>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</si>
  <si>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</si>
  <si>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</si>
  <si>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</si>
  <si>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</si>
  <si>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</si>
  <si>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</si>
  <si>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</si>
  <si>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</si>
  <si>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</si>
  <si>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</si>
  <si>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</si>
  <si>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</si>
  <si>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</si>
  <si>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</si>
  <si>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</si>
  <si>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</si>
  <si>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</si>
  <si>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</si>
  <si>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</si>
  <si>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</si>
  <si>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</si>
  <si>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</si>
  <si>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</si>
  <si>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</si>
  <si>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</si>
  <si>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</si>
  <si>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</si>
  <si>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</si>
  <si>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</si>
  <si>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</si>
  <si>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</si>
  <si>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</si>
  <si>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</si>
  <si>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</si>
  <si>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</si>
  <si>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</si>
  <si>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</si>
  <si>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</si>
  <si>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</si>
  <si>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</si>
  <si>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</si>
  <si>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</si>
  <si>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</si>
  <si>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</si>
  <si>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</si>
  <si>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</si>
  <si>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</si>
  <si>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</si>
  <si>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</si>
  <si>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</si>
  <si>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</si>
  <si>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</si>
  <si>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</si>
  <si>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</si>
  <si>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</si>
  <si>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</si>
  <si>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</si>
  <si>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</si>
  <si>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</si>
  <si>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</si>
  <si>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</si>
  <si>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</si>
  <si>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</si>
  <si>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</si>
  <si>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</si>
  <si>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</si>
  <si>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</si>
  <si>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</si>
  <si>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</si>
  <si>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</si>
  <si>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</si>
  <si>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</si>
  <si>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</si>
  <si>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</si>
  <si>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</si>
  <si>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</si>
  <si>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</si>
  <si>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</si>
  <si>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</si>
  <si>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</si>
  <si>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</si>
  <si>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</si>
  <si>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</si>
  <si>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</si>
  <si>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</si>
  <si>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</si>
  <si>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</si>
  <si>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</si>
  <si>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</si>
  <si>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</si>
  <si>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</si>
  <si>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</si>
  <si>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</si>
  <si>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</si>
  <si>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</si>
  <si>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</si>
  <si>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</si>
  <si>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</si>
  <si>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</si>
  <si>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</si>
  <si>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</si>
  <si>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</si>
  <si>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</si>
  <si>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</si>
  <si>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</si>
  <si>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</si>
  <si>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</si>
  <si>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</si>
  <si>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</si>
  <si>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</si>
  <si>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</si>
  <si>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</si>
  <si>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</si>
  <si>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</si>
  <si>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</si>
  <si>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</si>
  <si>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</si>
  <si>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</si>
  <si>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</si>
  <si>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</si>
  <si>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</si>
  <si>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</si>
  <si>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</si>
  <si>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</si>
  <si>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</si>
  <si>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</si>
  <si>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</si>
  <si>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</si>
  <si>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</si>
  <si>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</si>
  <si>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</si>
  <si>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</si>
  <si>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</si>
  <si>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</si>
  <si>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</si>
  <si>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</si>
  <si>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</si>
  <si>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</si>
  <si>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</si>
  <si>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</si>
  <si>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</si>
  <si>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</si>
  <si>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</si>
  <si>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</si>
  <si>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</si>
  <si>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</si>
  <si>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</si>
  <si>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</si>
  <si>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</si>
  <si>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</si>
  <si>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</si>
  <si>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</si>
  <si>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</si>
  <si>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</si>
  <si>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</si>
  <si>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</si>
  <si>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</si>
  <si>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</si>
  <si>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</si>
  <si>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</si>
  <si>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</si>
  <si>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</si>
  <si>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</si>
  <si>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</si>
  <si>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</si>
  <si>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</si>
  <si>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</si>
  <si>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</si>
  <si>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</si>
  <si>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</si>
  <si>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</si>
  <si>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</si>
  <si>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</si>
  <si>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</si>
  <si>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</si>
  <si>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</si>
  <si>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</si>
  <si>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</si>
  <si>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</si>
  <si>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</si>
  <si>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</si>
  <si>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</si>
  <si>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</si>
  <si>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</si>
  <si>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</si>
  <si>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</si>
  <si>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</si>
  <si>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</si>
  <si>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</si>
  <si>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</si>
  <si>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</si>
  <si>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</si>
  <si>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</si>
  <si>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</si>
  <si>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</si>
  <si>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</si>
  <si>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</si>
  <si>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</si>
  <si>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</si>
  <si>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</si>
  <si>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</si>
  <si>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</si>
  <si>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</si>
  <si>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</si>
  <si>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</si>
  <si>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</si>
  <si>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</si>
  <si>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</si>
  <si>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</si>
  <si>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</si>
  <si>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</si>
  <si>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</si>
  <si>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</si>
  <si>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</si>
  <si>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</si>
  <si>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</si>
  <si>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</si>
  <si>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</si>
  <si>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</si>
  <si>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</si>
  <si>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</si>
  <si>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</si>
  <si>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</si>
  <si>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</si>
  <si>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</si>
  <si>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</si>
  <si>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</si>
  <si>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</si>
  <si>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</si>
  <si>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</si>
  <si>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</si>
  <si>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</si>
  <si>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</si>
  <si>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</si>
  <si>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</si>
  <si>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</si>
  <si>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</si>
  <si>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</si>
  <si>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</si>
  <si>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</si>
  <si>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</si>
  <si>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</si>
  <si>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</si>
  <si>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</si>
  <si>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</si>
  <si>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</si>
  <si>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</si>
  <si>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</si>
  <si>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</si>
  <si>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</si>
  <si>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</si>
  <si>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</si>
  <si>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</si>
  <si>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</si>
  <si>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</si>
  <si>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</si>
  <si>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</si>
  <si>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</si>
  <si>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</si>
  <si>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</si>
  <si>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</si>
  <si>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</si>
  <si>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</si>
  <si>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</si>
  <si>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</si>
  <si>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</si>
  <si>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</si>
  <si>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</si>
  <si>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</si>
  <si>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</si>
  <si>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</si>
  <si>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</si>
  <si>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</si>
  <si>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</si>
  <si>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</si>
  <si>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</si>
  <si>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</si>
  <si>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</si>
  <si>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</si>
  <si>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</si>
  <si>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</si>
  <si>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</si>
  <si>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</si>
  <si>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</si>
  <si>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</si>
  <si>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</si>
  <si>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</si>
  <si>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</si>
  <si>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</si>
  <si>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</si>
  <si>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</si>
  <si>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</si>
  <si>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</si>
  <si>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</si>
  <si>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</si>
  <si>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</si>
  <si>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</si>
  <si>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</si>
  <si>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</si>
  <si>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</si>
  <si>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</si>
  <si>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</si>
  <si>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</si>
  <si>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</si>
  <si>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</si>
  <si>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</si>
  <si>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</si>
  <si>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</si>
  <si>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</si>
  <si>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</si>
  <si>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</si>
  <si>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</si>
  <si>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</si>
  <si>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</si>
  <si>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</si>
  <si>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</si>
  <si>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</si>
  <si>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</si>
  <si>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</si>
  <si>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</si>
  <si>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</si>
  <si>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</si>
  <si>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</si>
  <si>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</si>
  <si>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</si>
  <si>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</si>
  <si>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</si>
  <si>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</si>
  <si>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</si>
  <si>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</si>
  <si>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</si>
  <si>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</si>
  <si>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</si>
  <si>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</si>
  <si>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</si>
  <si>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</si>
  <si>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</si>
  <si>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</si>
  <si>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</si>
  <si>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</si>
  <si>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</si>
  <si>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</si>
  <si>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</si>
  <si>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</si>
  <si>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</si>
  <si>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</si>
  <si>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</si>
  <si>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</si>
  <si>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</si>
  <si>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</si>
  <si>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</si>
  <si>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</si>
  <si>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</si>
  <si>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</si>
  <si>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</si>
  <si>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</si>
  <si>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</si>
  <si>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</si>
  <si>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</si>
  <si>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</si>
  <si>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</si>
  <si>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</si>
  <si>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</si>
  <si>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</si>
  <si>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</si>
  <si>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</si>
  <si>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</si>
  <si>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</si>
  <si>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</si>
  <si>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</si>
  <si>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</si>
  <si>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</si>
  <si>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</si>
  <si>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</si>
  <si>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</si>
  <si>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</si>
  <si>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</si>
  <si>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</si>
  <si>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</si>
  <si>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</si>
  <si>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</si>
  <si>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</si>
  <si>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</si>
  <si>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</si>
  <si>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</si>
  <si>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</si>
  <si>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</si>
  <si>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</si>
  <si>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</si>
  <si>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</si>
  <si>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</si>
  <si>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</si>
  <si>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</si>
  <si>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</si>
  <si>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</si>
  <si>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</si>
  <si>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</si>
  <si>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</si>
  <si>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</si>
  <si>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</si>
  <si>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</si>
  <si>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</si>
  <si>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</si>
  <si>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</si>
  <si>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</si>
  <si>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</si>
  <si>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</si>
  <si>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</si>
  <si>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</si>
  <si>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</si>
  <si>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</si>
  <si>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</si>
  <si>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</si>
  <si>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</si>
  <si>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</si>
  <si>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</si>
  <si>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</si>
  <si>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</si>
  <si>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</si>
  <si>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</si>
  <si>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</si>
  <si>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</si>
  <si>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</si>
  <si>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</si>
  <si>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</si>
  <si>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</si>
  <si>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</si>
  <si>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</si>
  <si>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</si>
  <si>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</si>
  <si>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</si>
  <si>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</si>
  <si>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</si>
  <si>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</si>
  <si>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</si>
  <si>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</si>
  <si>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</si>
  <si>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</si>
  <si>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</si>
  <si>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</si>
  <si>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</si>
  <si>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</si>
  <si>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</si>
  <si>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</si>
  <si>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</si>
  <si>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</si>
  <si>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</si>
  <si>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</si>
  <si>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</si>
  <si>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</si>
  <si>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</si>
  <si>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</si>
  <si>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</si>
  <si>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</si>
  <si>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</si>
  <si>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</si>
  <si>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</si>
  <si>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</si>
  <si>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</si>
  <si>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</si>
  <si>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</si>
  <si>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</si>
  <si>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</si>
  <si>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</si>
  <si>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</si>
  <si>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</si>
  <si>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</si>
  <si>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</si>
  <si>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</si>
  <si>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</si>
  <si>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</si>
  <si>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</si>
  <si>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</si>
  <si>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</si>
  <si>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</si>
  <si>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</si>
  <si>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</si>
  <si>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</si>
  <si>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</si>
  <si>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</si>
  <si>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</si>
  <si>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</si>
  <si>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</si>
  <si>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</si>
  <si>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</si>
  <si>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</si>
  <si>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</si>
  <si>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</si>
  <si>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</si>
  <si>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</si>
  <si>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</si>
  <si>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</si>
  <si>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</si>
  <si>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</si>
  <si>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</si>
  <si>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</si>
  <si>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</si>
  <si>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</si>
  <si>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</si>
  <si>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</si>
  <si>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</si>
  <si>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</si>
  <si>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</si>
  <si>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</si>
  <si>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</si>
  <si>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</si>
  <si>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</si>
  <si>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</si>
  <si>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</si>
  <si>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</si>
  <si>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</si>
  <si>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</si>
  <si>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</si>
  <si>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</si>
  <si>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</si>
  <si>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</si>
  <si>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</si>
  <si>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</si>
  <si>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</si>
  <si>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</si>
  <si>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</si>
  <si>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</si>
  <si>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</si>
  <si>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</si>
  <si>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</si>
  <si>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</si>
  <si>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</si>
  <si>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</si>
  <si>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</si>
  <si>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</si>
  <si>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</si>
  <si>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</si>
  <si>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</si>
  <si>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</si>
  <si>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</si>
  <si>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</si>
  <si>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</si>
  <si>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</si>
  <si>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</si>
  <si>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</si>
  <si>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</si>
  <si>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</si>
  <si>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</si>
  <si>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</si>
  <si>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</si>
  <si>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</si>
  <si>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</si>
  <si>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</si>
  <si>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</si>
  <si>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</si>
  <si>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</si>
  <si>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</si>
  <si>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</si>
  <si>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</si>
  <si>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</si>
  <si>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</si>
  <si>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</si>
  <si>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</si>
  <si>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</si>
  <si>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</si>
  <si>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</si>
  <si>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</si>
  <si>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</si>
  <si>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</si>
  <si>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</si>
  <si>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</si>
  <si>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</si>
  <si>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</si>
  <si>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</si>
  <si>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</si>
  <si>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</si>
  <si>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</si>
  <si>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</si>
  <si>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</si>
  <si>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</si>
  <si>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</si>
  <si>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</si>
  <si>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</si>
  <si>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</si>
  <si>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</si>
  <si>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</si>
  <si>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</si>
  <si>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</si>
  <si>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</si>
  <si>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</si>
  <si>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</si>
  <si>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</si>
  <si>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</si>
  <si>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</si>
  <si>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</si>
  <si>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</si>
  <si>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</si>
  <si>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</si>
  <si>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</si>
  <si>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</si>
  <si>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</si>
  <si>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</si>
  <si>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</si>
  <si>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</si>
  <si>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</si>
  <si>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</si>
  <si>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</si>
  <si>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</si>
  <si>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</si>
  <si>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</si>
  <si>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</si>
  <si>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</si>
  <si>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</si>
  <si>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</si>
  <si>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</si>
  <si>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</si>
  <si>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</si>
  <si>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</si>
  <si>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</si>
  <si>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</si>
  <si>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</si>
  <si>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</si>
  <si>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</si>
  <si>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</si>
  <si>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</si>
  <si>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</si>
  <si>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</si>
  <si>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</si>
  <si>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</si>
  <si>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</si>
  <si>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</si>
  <si>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</si>
  <si>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</si>
  <si>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</si>
  <si>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</si>
  <si>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</si>
  <si>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</si>
  <si>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</si>
  <si>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</si>
  <si>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</si>
  <si>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</si>
  <si>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</si>
  <si>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</si>
  <si>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</si>
  <si>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</si>
  <si>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</si>
  <si>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</si>
  <si>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</si>
  <si>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</si>
  <si>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</si>
  <si>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</si>
  <si>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</si>
  <si>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</si>
  <si>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</si>
  <si>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</si>
  <si>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</si>
  <si>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</si>
  <si>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</si>
  <si>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</si>
  <si>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</si>
  <si>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</si>
  <si>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</si>
  <si>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</si>
  <si>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</si>
  <si>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</si>
  <si>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</si>
  <si>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</si>
  <si>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</si>
  <si>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</si>
  <si>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</si>
  <si>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</si>
  <si>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</si>
  <si>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</si>
  <si>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</si>
  <si>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</si>
  <si>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</si>
  <si>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</si>
  <si>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</si>
  <si>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</si>
  <si>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</si>
  <si>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</si>
  <si>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</si>
  <si>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</si>
  <si>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</si>
  <si>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</si>
  <si>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</si>
  <si>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</si>
  <si>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</si>
  <si>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</si>
  <si>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</si>
  <si>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</si>
  <si>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</si>
  <si>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</si>
  <si>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</si>
  <si>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</si>
  <si>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</si>
  <si>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</si>
  <si>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</si>
  <si>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</si>
  <si>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</si>
  <si>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</si>
  <si>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</si>
  <si>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</si>
  <si>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</si>
  <si>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</si>
  <si>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</si>
  <si>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</si>
  <si>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</si>
  <si>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</si>
  <si>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</si>
  <si>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</si>
  <si>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</si>
  <si>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</si>
  <si>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</si>
  <si>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</si>
  <si>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</si>
  <si>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</si>
  <si>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</si>
  <si>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</si>
  <si>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</si>
  <si>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</si>
  <si>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</si>
  <si>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</si>
  <si>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</si>
  <si>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</si>
  <si>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</si>
  <si>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</si>
  <si>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</si>
  <si>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</si>
  <si>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</si>
  <si>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</si>
  <si>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</si>
  <si>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</si>
  <si>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</si>
  <si>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</si>
  <si>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</si>
  <si>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</si>
  <si>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</si>
  <si>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</si>
  <si>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</si>
  <si>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</si>
  <si>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</si>
  <si>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</si>
  <si>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</si>
  <si>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</si>
  <si>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</si>
  <si>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</si>
  <si>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</si>
  <si>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</si>
  <si>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</si>
  <si>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</si>
  <si>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</si>
  <si>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</si>
  <si>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</si>
  <si>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</si>
  <si>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</si>
  <si>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</si>
  <si>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</si>
  <si>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</si>
  <si>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</si>
  <si>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</si>
  <si>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</si>
  <si>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</si>
  <si>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</si>
  <si>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</si>
  <si>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</si>
  <si>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</si>
  <si>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</si>
  <si>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</si>
  <si>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</si>
  <si>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</si>
  <si>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</si>
  <si>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</si>
  <si>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</si>
  <si>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</si>
  <si>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</si>
  <si>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</si>
  <si>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</si>
  <si>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</si>
  <si>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</si>
  <si>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</si>
  <si>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</si>
  <si>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</si>
  <si>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</si>
  <si>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</si>
  <si>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</si>
  <si>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</si>
  <si>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</si>
  <si>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</si>
  <si>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</si>
  <si>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</si>
  <si>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</si>
  <si>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</si>
  <si>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</si>
  <si>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</si>
  <si>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</si>
  <si>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</si>
  <si>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</si>
  <si>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</si>
  <si>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</si>
  <si>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</si>
  <si>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</si>
  <si>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</si>
  <si>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</si>
  <si>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</si>
  <si>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</si>
  <si>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</si>
  <si>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</si>
  <si>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</si>
  <si>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</si>
  <si>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</si>
  <si>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</si>
  <si>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</si>
  <si>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</si>
  <si>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</si>
  <si>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</si>
  <si>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</si>
  <si>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</si>
  <si>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</si>
  <si>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</si>
  <si>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</si>
  <si>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</si>
  <si>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</si>
  <si>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</si>
  <si>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</si>
  <si>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</si>
  <si>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</si>
  <si>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</si>
  <si>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</si>
  <si>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</si>
  <si>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</si>
  <si>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</si>
  <si>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</si>
  <si>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</si>
  <si>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</si>
  <si>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</si>
  <si>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</si>
  <si>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</si>
  <si>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</si>
  <si>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</si>
  <si>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</si>
  <si>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</si>
  <si>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</si>
  <si>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</si>
  <si>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</si>
  <si>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</si>
  <si>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</si>
  <si>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</si>
  <si>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</si>
  <si>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</si>
  <si>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</si>
  <si>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</si>
  <si>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</si>
  <si>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</si>
  <si>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</si>
  <si>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</si>
  <si>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</si>
  <si>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</si>
  <si>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</si>
  <si>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</si>
  <si>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</si>
  <si>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</si>
  <si>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</si>
  <si>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</si>
  <si>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</si>
  <si>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</si>
  <si>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</si>
  <si>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</si>
  <si>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</si>
  <si>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</si>
  <si>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</si>
  <si>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</si>
  <si>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</si>
  <si>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</si>
  <si>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</si>
  <si>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</si>
  <si>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</si>
  <si>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</si>
  <si>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</si>
  <si>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</si>
  <si>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</si>
  <si>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</si>
  <si>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</si>
  <si>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</si>
  <si>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</si>
  <si>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</si>
  <si>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</si>
  <si>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</si>
  <si>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</si>
  <si>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</si>
  <si>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</si>
  <si>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</si>
  <si>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</si>
  <si>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</si>
  <si>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</si>
  <si>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</si>
  <si>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</si>
  <si>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</si>
  <si>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</si>
  <si>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</si>
  <si>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</si>
  <si>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</si>
  <si>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</si>
  <si>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</si>
  <si>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</si>
  <si>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</si>
  <si>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</si>
  <si>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</si>
  <si>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</si>
  <si>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</si>
  <si>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</si>
  <si>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</si>
  <si>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</si>
  <si>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</si>
  <si>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</si>
  <si>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</si>
  <si>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</si>
  <si>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</si>
  <si>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</si>
  <si>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</si>
  <si>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</si>
  <si>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</si>
  <si>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</si>
  <si>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</si>
  <si>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</si>
  <si>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</si>
  <si>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</si>
  <si>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</si>
  <si>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</si>
  <si>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</si>
  <si>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</si>
  <si>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</si>
  <si>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</si>
  <si>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</si>
  <si>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</si>
  <si>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</si>
  <si>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</si>
  <si>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</si>
  <si>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</si>
  <si>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</si>
  <si>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</si>
  <si>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</si>
  <si>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</si>
  <si>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</si>
  <si>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</si>
  <si>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</si>
  <si>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</si>
  <si>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</si>
  <si>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</si>
  <si>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</si>
  <si>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</si>
  <si>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</si>
  <si>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</si>
  <si>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</si>
  <si>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</si>
  <si>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</si>
  <si>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</si>
  <si>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</si>
  <si>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</si>
  <si>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</si>
  <si>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</si>
  <si>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</si>
  <si>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</si>
  <si>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</si>
  <si>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</si>
  <si>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</si>
  <si>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</si>
  <si>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</si>
  <si>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</si>
  <si>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</si>
  <si>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</si>
  <si>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</si>
  <si>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</si>
  <si>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</si>
  <si>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</si>
  <si>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</si>
  <si>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</si>
  <si>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</si>
  <si>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</si>
  <si>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</si>
  <si>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</si>
  <si>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</si>
  <si>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</si>
  <si>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</si>
  <si>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</si>
  <si>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</si>
  <si>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</si>
  <si>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</si>
  <si>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</si>
  <si>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</si>
  <si>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</si>
  <si>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</si>
  <si>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</si>
  <si>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</si>
  <si>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</si>
  <si>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</si>
  <si>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</si>
  <si>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</si>
  <si>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</si>
  <si>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</si>
  <si>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</si>
  <si>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</si>
  <si>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</si>
  <si>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</si>
  <si>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</si>
  <si>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</si>
  <si>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</si>
  <si>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</si>
  <si>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</si>
  <si>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</si>
  <si>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</si>
  <si>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</si>
  <si>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</si>
  <si>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</si>
  <si>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</si>
  <si>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</si>
  <si>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</si>
  <si>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</si>
  <si>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</si>
  <si>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</si>
  <si>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</si>
  <si>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</si>
  <si>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</si>
  <si>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</si>
  <si>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</si>
  <si>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</si>
  <si>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</si>
  <si>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</si>
  <si>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</si>
  <si>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</si>
  <si>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</si>
  <si>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</si>
  <si>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</si>
  <si>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</si>
  <si>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</si>
  <si>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</si>
  <si>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</si>
  <si>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</si>
  <si>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</si>
  <si>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</si>
  <si>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</si>
  <si>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</si>
  <si>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</si>
  <si>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</si>
  <si>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</si>
  <si>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</si>
  <si>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</si>
  <si>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</si>
  <si>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</si>
  <si>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</si>
  <si>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</si>
  <si>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</si>
  <si>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</si>
  <si>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</si>
  <si>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</si>
  <si>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</si>
  <si>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</si>
  <si>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</si>
  <si>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</si>
  <si>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</si>
  <si>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</si>
  <si>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</si>
  <si>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</si>
  <si>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</si>
  <si>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</si>
  <si>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</si>
  <si>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</si>
  <si>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</si>
  <si>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</si>
  <si>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</si>
  <si>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</si>
  <si>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</si>
  <si>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</si>
  <si>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</si>
  <si>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</si>
  <si>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</si>
  <si>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</si>
  <si>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</si>
  <si>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</si>
  <si>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</si>
  <si>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</si>
  <si>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</si>
  <si>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</si>
  <si>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</si>
  <si>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</si>
  <si>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</si>
  <si>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</si>
  <si>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</si>
  <si>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</si>
  <si>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</si>
  <si>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</si>
  <si>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</si>
  <si>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</si>
  <si>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</si>
  <si>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</si>
  <si>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</si>
  <si>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</si>
  <si>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</si>
  <si>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</si>
  <si>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</si>
  <si>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</si>
  <si>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</si>
  <si>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</si>
  <si>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</si>
  <si>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</si>
  <si>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</si>
  <si>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</si>
  <si>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</si>
  <si>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</si>
  <si>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</si>
  <si>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</si>
  <si>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</si>
  <si>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</si>
  <si>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</si>
  <si>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</si>
  <si>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</si>
  <si>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</si>
  <si>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</si>
  <si>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</si>
  <si>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</si>
  <si>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</si>
  <si>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</si>
  <si>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</si>
  <si>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</si>
  <si>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</si>
  <si>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</si>
  <si>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</si>
  <si>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</si>
  <si>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</si>
  <si>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</si>
  <si>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</si>
  <si>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</si>
  <si>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</si>
  <si>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</si>
  <si>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</si>
  <si>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</si>
  <si>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</si>
  <si>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</si>
  <si>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</si>
  <si>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</si>
  <si>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</si>
  <si>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</si>
  <si>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</si>
  <si>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</si>
  <si>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</si>
  <si>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</si>
  <si>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</si>
  <si>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</si>
  <si>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</si>
  <si>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</si>
  <si>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</si>
  <si>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</si>
  <si>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</si>
  <si>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</si>
  <si>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</si>
  <si>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</si>
  <si>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</si>
  <si>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</si>
  <si>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</si>
  <si>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</si>
  <si>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</si>
  <si>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</si>
  <si>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</si>
  <si>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</si>
  <si>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</si>
  <si>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</si>
  <si>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</si>
  <si>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</si>
  <si>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</si>
  <si>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</si>
  <si>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</si>
  <si>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</si>
  <si>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</si>
  <si>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</si>
  <si>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</si>
  <si>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</si>
  <si>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</si>
  <si>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</si>
  <si>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</si>
  <si>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</si>
  <si>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</si>
  <si>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</si>
  <si>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</si>
  <si>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</si>
  <si>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</si>
  <si>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</si>
  <si>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</si>
  <si>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</si>
  <si>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</si>
  <si>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</si>
  <si>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</si>
  <si>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</si>
  <si>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</si>
  <si>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</si>
  <si>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</si>
  <si>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</si>
  <si>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</si>
  <si>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</si>
  <si>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</si>
  <si>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</si>
  <si>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</si>
  <si>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</si>
  <si>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</si>
  <si>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</si>
  <si>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</si>
  <si>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</si>
  <si>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</si>
  <si>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</si>
  <si>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</si>
  <si>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</si>
  <si>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</si>
  <si>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</si>
  <si>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</si>
  <si>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</si>
  <si>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</si>
  <si>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</si>
  <si>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</si>
  <si>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</si>
  <si>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</si>
  <si>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</si>
  <si>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</si>
  <si>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</si>
  <si>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</si>
  <si>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</si>
  <si>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</si>
  <si>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</si>
  <si>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</si>
  <si>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</si>
  <si>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</si>
  <si>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</si>
  <si>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</si>
  <si>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</si>
  <si>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</si>
  <si>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</si>
  <si>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</si>
  <si>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</si>
  <si>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</si>
  <si>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</si>
  <si>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</si>
  <si>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</si>
  <si>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</si>
  <si>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</si>
  <si>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</si>
  <si>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</si>
  <si>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</si>
  <si>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</si>
  <si>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</si>
  <si>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</si>
  <si>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</si>
  <si>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</si>
  <si>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</si>
  <si>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</si>
  <si>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</si>
  <si>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</si>
  <si>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</si>
  <si>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</si>
  <si>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</si>
  <si>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</si>
  <si>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</si>
  <si>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</si>
  <si>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</si>
  <si>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</si>
  <si>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</si>
  <si>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</si>
  <si>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</si>
  <si>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</si>
  <si>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</si>
  <si>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</si>
  <si>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</si>
  <si>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</si>
  <si>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</si>
  <si>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</si>
  <si>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</si>
  <si>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</si>
  <si>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</si>
  <si>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</si>
  <si>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</si>
  <si>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</si>
  <si>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</si>
  <si>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</si>
  <si>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</si>
  <si>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</si>
  <si>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</si>
  <si>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</si>
  <si>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</si>
  <si>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</si>
  <si>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</si>
  <si>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</si>
  <si>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</si>
  <si>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</si>
  <si>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</si>
  <si>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</si>
  <si>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</si>
  <si>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</si>
  <si>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</si>
  <si>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</si>
  <si>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</si>
  <si>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</si>
  <si>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</si>
  <si>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</si>
  <si>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</si>
  <si>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</si>
  <si>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</si>
  <si>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</si>
  <si>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</si>
  <si>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</si>
  <si>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</si>
  <si>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</si>
  <si>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</si>
  <si>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</si>
  <si>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</si>
  <si>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</si>
  <si>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</si>
  <si>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</si>
  <si>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</si>
  <si>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</si>
  <si>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</si>
  <si>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</si>
  <si>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</si>
  <si>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</si>
  <si>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</si>
  <si>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</si>
  <si>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</si>
  <si>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</si>
  <si>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</si>
  <si>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</si>
  <si>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</si>
  <si>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</si>
  <si>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</si>
  <si>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</si>
  <si>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</si>
  <si>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</si>
  <si>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</si>
  <si>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</si>
  <si>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</si>
  <si>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</si>
  <si>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</si>
  <si>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</si>
  <si>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</si>
  <si>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</si>
  <si>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</si>
  <si>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</si>
  <si>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</si>
  <si>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</si>
  <si>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</si>
  <si>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</si>
  <si>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</si>
  <si>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</si>
  <si>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</si>
  <si>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</si>
  <si>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</si>
  <si>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</si>
  <si>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</si>
  <si>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</si>
  <si>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</si>
  <si>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</si>
  <si>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</si>
  <si>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</si>
  <si>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</si>
  <si>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</si>
  <si>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</si>
  <si>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</si>
  <si>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</si>
  <si>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</si>
  <si>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</si>
  <si>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</si>
  <si>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</si>
  <si>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</si>
  <si>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</si>
  <si>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</si>
  <si>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</si>
  <si>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</si>
  <si>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</si>
  <si>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</si>
  <si>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</si>
  <si>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</si>
  <si>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</si>
  <si>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</si>
  <si>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</si>
  <si>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</si>
  <si>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</si>
  <si>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</si>
  <si>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</si>
  <si>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</si>
  <si>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</si>
  <si>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</si>
  <si>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</si>
  <si>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</si>
  <si>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</si>
  <si>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</si>
  <si>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</si>
  <si>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</si>
  <si>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</si>
  <si>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</si>
  <si>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</si>
  <si>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</si>
  <si>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</si>
  <si>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</si>
  <si>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</si>
  <si>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</si>
  <si>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</si>
  <si>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</si>
  <si>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</si>
  <si>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</si>
  <si>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</si>
  <si>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</si>
  <si>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</si>
  <si>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</si>
  <si>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</si>
  <si>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</si>
  <si>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</si>
  <si>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</si>
  <si>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</si>
  <si>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</si>
  <si>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</si>
  <si>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</si>
  <si>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</si>
  <si>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</si>
  <si>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</si>
  <si>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</si>
  <si>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</si>
  <si>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</si>
  <si>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</si>
  <si>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</si>
  <si>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</si>
  <si>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</si>
  <si>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</si>
  <si>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</si>
  <si>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</si>
  <si>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</si>
  <si>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</si>
  <si>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</si>
  <si>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</si>
  <si>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</si>
  <si>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</si>
  <si>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</si>
  <si>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</si>
  <si>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</si>
  <si>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</si>
  <si>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</si>
  <si>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</si>
  <si>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</si>
  <si>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</si>
  <si>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</si>
  <si>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</si>
  <si>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</si>
  <si>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</si>
  <si>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</si>
  <si>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</si>
  <si>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</si>
  <si>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</si>
  <si>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</si>
  <si>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</si>
  <si>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</si>
  <si>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</si>
  <si>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</si>
  <si>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</si>
  <si>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</si>
  <si>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</si>
  <si>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</si>
  <si>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</si>
  <si>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</si>
  <si>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</si>
  <si>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</si>
  <si>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</si>
  <si>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</si>
  <si>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</si>
  <si>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</si>
  <si>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</si>
  <si>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</si>
  <si>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</si>
  <si>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</si>
  <si>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</si>
  <si>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</si>
  <si>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</si>
  <si>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</si>
  <si>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</si>
  <si>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</si>
  <si>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</si>
  <si>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</si>
  <si>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</si>
  <si>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</si>
  <si>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</si>
  <si>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</si>
  <si>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</si>
  <si>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</si>
  <si>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</si>
  <si>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</si>
  <si>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</si>
  <si>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</si>
  <si>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</si>
  <si>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</si>
  <si>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</si>
  <si>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</si>
  <si>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</si>
  <si>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</si>
  <si>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</si>
  <si>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</si>
  <si>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</si>
  <si>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</si>
  <si>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</si>
  <si>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</si>
  <si>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</si>
  <si>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</si>
  <si>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</si>
  <si>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</si>
  <si>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</si>
  <si>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</si>
  <si>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</si>
  <si>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</si>
  <si>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</si>
  <si>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</si>
  <si>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</si>
  <si>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</si>
  <si>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</si>
  <si>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</si>
  <si>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</si>
  <si>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</si>
  <si>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</si>
  <si>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</si>
  <si>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</si>
  <si>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</si>
  <si>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</si>
  <si>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</si>
  <si>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</si>
  <si>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</si>
  <si>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</si>
  <si>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</si>
  <si>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</si>
  <si>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</si>
  <si>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</si>
  <si>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</si>
  <si>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</si>
  <si>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</si>
  <si>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</si>
  <si>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</si>
  <si>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</si>
  <si>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</si>
  <si>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</si>
  <si>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</si>
  <si>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</si>
  <si>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</si>
  <si>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</si>
  <si>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</si>
  <si>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</si>
  <si>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</si>
  <si>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</si>
  <si>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</si>
  <si>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</si>
  <si>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</si>
  <si>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</si>
  <si>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</si>
  <si>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</si>
  <si>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</si>
  <si>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</si>
  <si>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</si>
  <si>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</si>
  <si>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</si>
  <si>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</si>
  <si>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</si>
  <si>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</si>
  <si>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</si>
  <si>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</si>
  <si>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</si>
  <si>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</si>
  <si>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</si>
  <si>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</si>
  <si>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</si>
  <si>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</si>
  <si>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</si>
  <si>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</si>
  <si>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</si>
  <si>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</si>
  <si>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</si>
  <si>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</si>
  <si>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</si>
  <si>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</si>
  <si>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</si>
  <si>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</si>
  <si>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</si>
  <si>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</si>
  <si>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</si>
  <si>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</si>
  <si>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</si>
  <si>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</si>
  <si>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</si>
  <si>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</si>
  <si>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</si>
  <si>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</si>
  <si>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</si>
  <si>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</si>
  <si>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</si>
  <si>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</si>
  <si>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</si>
  <si>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</si>
  <si>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</si>
  <si>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</si>
  <si>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</si>
  <si>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</si>
  <si>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</si>
  <si>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</si>
  <si>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</si>
  <si>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</si>
  <si>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</si>
  <si>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</si>
  <si>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</si>
  <si>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</si>
  <si>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</si>
  <si>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</si>
  <si>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</si>
  <si>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</si>
  <si>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</si>
  <si>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</si>
  <si>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</si>
  <si>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</si>
  <si>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</si>
  <si>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</si>
  <si>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</si>
  <si>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</si>
  <si>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</si>
  <si>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</si>
  <si>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</si>
  <si>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</si>
  <si>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</si>
  <si>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</si>
  <si>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</si>
  <si>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</si>
  <si>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</si>
  <si>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</si>
  <si>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</si>
  <si>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</si>
  <si>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</si>
  <si>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</si>
  <si>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</si>
  <si>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</si>
  <si>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</si>
  <si>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</si>
  <si>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</si>
  <si>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</si>
  <si>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</si>
  <si>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</si>
  <si>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</si>
  <si>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</si>
  <si>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</si>
  <si>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</si>
  <si>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</si>
  <si>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</si>
  <si>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</si>
  <si>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</si>
  <si>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</si>
  <si>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</si>
  <si>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</si>
  <si>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</si>
  <si>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</si>
  <si>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</si>
  <si>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</si>
  <si>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</si>
  <si>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</si>
  <si>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</si>
  <si>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</si>
  <si>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</si>
  <si>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</si>
  <si>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</si>
  <si>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</si>
  <si>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</si>
  <si>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</si>
  <si>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</si>
  <si>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</si>
  <si>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</si>
  <si>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</si>
  <si>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</si>
  <si>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</si>
  <si>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</si>
  <si>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</si>
  <si>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</si>
  <si>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</si>
  <si>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</si>
  <si>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</si>
  <si>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</si>
  <si>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</si>
  <si>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</si>
  <si>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</si>
  <si>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</si>
  <si>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</si>
  <si>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</si>
  <si>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</si>
  <si>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</si>
  <si>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</si>
  <si>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</si>
  <si>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</si>
  <si>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</si>
  <si>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</si>
  <si>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</si>
  <si>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</si>
  <si>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</si>
  <si>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</si>
  <si>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</si>
  <si>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</si>
  <si>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</si>
  <si>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</si>
  <si>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</si>
  <si>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</si>
  <si>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</si>
  <si>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</si>
  <si>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</si>
  <si>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</si>
  <si>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</si>
  <si>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</si>
  <si>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</si>
  <si>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</si>
  <si>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</si>
  <si>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</si>
  <si>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</si>
  <si>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</si>
  <si>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</si>
  <si>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</si>
  <si>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</si>
  <si>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</si>
  <si>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</si>
  <si>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</si>
  <si>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</si>
  <si>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</si>
  <si>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</si>
  <si>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</si>
  <si>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</si>
  <si>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</si>
  <si>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</si>
  <si>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</si>
  <si>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</si>
  <si>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</si>
  <si>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</si>
  <si>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</si>
  <si>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</si>
  <si>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</si>
  <si>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</si>
  <si>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</si>
  <si>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</si>
  <si>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</si>
  <si>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</si>
  <si>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</si>
  <si>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</si>
  <si>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</si>
  <si>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</si>
  <si>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</si>
  <si>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</si>
  <si>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</si>
  <si>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</si>
  <si>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</si>
  <si>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</si>
  <si>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</si>
  <si>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</si>
  <si>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</si>
  <si>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</si>
  <si>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</si>
  <si>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</si>
  <si>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</si>
  <si>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</si>
  <si>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</si>
  <si>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</si>
  <si>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</si>
  <si>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</si>
  <si>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</si>
  <si>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</si>
  <si>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</si>
  <si>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</si>
  <si>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</si>
  <si>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</si>
  <si>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</si>
  <si>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</si>
  <si>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</si>
  <si>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</si>
  <si>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</si>
  <si>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</si>
  <si>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</si>
  <si>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</si>
  <si>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</si>
  <si>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</si>
  <si>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</si>
  <si>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</si>
  <si>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</si>
  <si>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</si>
  <si>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</si>
  <si>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</si>
  <si>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</si>
  <si>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</si>
  <si>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</si>
  <si>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</si>
  <si>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</si>
  <si>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</si>
  <si>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</si>
  <si>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</si>
  <si>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</si>
  <si>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</si>
  <si>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</si>
  <si>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</si>
  <si>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</si>
  <si>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</si>
  <si>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</si>
  <si>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</si>
  <si>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</si>
  <si>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</si>
  <si>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</si>
  <si>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</si>
  <si>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</si>
  <si>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</si>
  <si>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</si>
  <si>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</si>
  <si>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</si>
  <si>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</si>
  <si>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</si>
  <si>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</si>
  <si>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</si>
  <si>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</si>
  <si>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</si>
  <si>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</si>
  <si>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</si>
  <si>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</si>
  <si>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</si>
  <si>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</si>
  <si>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</si>
  <si>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</si>
  <si>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</si>
  <si>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</si>
  <si>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</si>
  <si>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</si>
  <si>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</si>
  <si>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</si>
  <si>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</si>
  <si>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</si>
  <si>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</si>
  <si>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</si>
  <si>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</si>
  <si>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</si>
  <si>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</si>
  <si>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</si>
  <si>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</si>
  <si>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</si>
  <si>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</si>
  <si>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</si>
  <si>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</si>
  <si>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</si>
  <si>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</si>
  <si>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</si>
  <si>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</si>
  <si>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</si>
  <si>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</si>
  <si>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</si>
  <si>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</si>
  <si>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</si>
  <si>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</si>
  <si>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</si>
  <si>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</si>
  <si>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</si>
  <si>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</si>
  <si>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</si>
  <si>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</si>
  <si>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</si>
  <si>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</si>
  <si>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</si>
  <si>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</si>
  <si>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</si>
  <si>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</si>
  <si>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</si>
  <si>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</si>
  <si>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</si>
  <si>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</si>
  <si>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</si>
  <si>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</si>
  <si>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</si>
  <si>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</si>
  <si>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</si>
  <si>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</si>
  <si>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</si>
  <si>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</si>
  <si>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</si>
  <si>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</si>
  <si>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</si>
  <si>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</si>
  <si>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</si>
  <si>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</si>
  <si>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</si>
  <si>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</si>
  <si>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</si>
  <si>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</si>
  <si>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</si>
  <si>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</si>
  <si>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</si>
  <si>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</si>
  <si>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</si>
  <si>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</si>
  <si>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</si>
  <si>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</si>
  <si>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</si>
  <si>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</si>
  <si>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</si>
  <si>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</si>
  <si>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</si>
  <si>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</si>
  <si>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</si>
  <si>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</si>
  <si>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</si>
  <si>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</si>
  <si>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</si>
  <si>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</si>
  <si>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</si>
  <si>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</si>
  <si>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</si>
  <si>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</si>
  <si>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</si>
  <si>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</si>
  <si>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</si>
  <si>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</si>
  <si>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</si>
  <si>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</si>
  <si>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</si>
  <si>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</si>
  <si>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</si>
  <si>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</si>
  <si>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</si>
  <si>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</si>
  <si>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</si>
  <si>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</si>
  <si>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</si>
  <si>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</si>
  <si>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</si>
  <si>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</si>
  <si>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</si>
  <si>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</si>
  <si>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</si>
  <si>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</si>
  <si>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</si>
  <si>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</si>
  <si>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</si>
  <si>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</si>
  <si>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</si>
  <si>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</si>
  <si>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</si>
  <si>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</si>
  <si>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</si>
  <si>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</si>
  <si>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</si>
  <si>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</si>
  <si>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</si>
  <si>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</si>
  <si>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</si>
  <si>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</si>
  <si>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</si>
  <si>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</si>
  <si>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</si>
  <si>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</si>
  <si>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</si>
  <si>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</si>
  <si>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</si>
  <si>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</si>
  <si>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</si>
  <si>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</si>
  <si>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</si>
  <si>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</si>
  <si>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</si>
  <si>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</si>
  <si>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</si>
  <si>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</si>
  <si>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</si>
  <si>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</si>
  <si>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</si>
  <si>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</si>
  <si>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</si>
  <si>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</si>
  <si>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</si>
  <si>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</si>
  <si>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</si>
  <si>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</si>
  <si>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</si>
  <si>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</si>
  <si>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</si>
  <si>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</si>
  <si>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</si>
  <si>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</si>
  <si>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</si>
  <si>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</si>
  <si>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</si>
  <si>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</si>
  <si>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</si>
  <si>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</si>
  <si>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</si>
  <si>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</si>
  <si>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</si>
  <si>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</si>
  <si>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</si>
  <si>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</si>
  <si>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</si>
  <si>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</si>
  <si>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</si>
  <si>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</si>
  <si>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</si>
  <si>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</si>
  <si>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</si>
  <si>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</si>
  <si>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</si>
  <si>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</si>
  <si>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</si>
  <si>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</si>
  <si>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</si>
  <si>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</si>
  <si>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</si>
  <si>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</si>
  <si>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</si>
  <si>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</si>
  <si>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</si>
  <si>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</si>
  <si>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</si>
  <si>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</si>
  <si>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</si>
  <si>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</si>
  <si>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</si>
  <si>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</si>
  <si>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</si>
  <si>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</si>
  <si>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</si>
  <si>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</si>
  <si>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</si>
  <si>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</si>
  <si>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</si>
  <si>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</si>
  <si>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</si>
  <si>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</si>
  <si>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</si>
  <si>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</si>
  <si>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</si>
  <si>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</si>
  <si>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</si>
  <si>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</si>
  <si>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</si>
  <si>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</si>
  <si>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</si>
  <si>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</si>
  <si>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</si>
  <si>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</si>
  <si>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</si>
  <si>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</si>
  <si>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</si>
  <si>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</si>
  <si>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</si>
  <si>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</si>
  <si>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</si>
  <si>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</si>
  <si>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</si>
  <si>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</si>
  <si>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</si>
  <si>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</si>
  <si>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</si>
  <si>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</si>
  <si>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</si>
  <si>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</si>
  <si>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</si>
  <si>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</si>
  <si>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</si>
  <si>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</si>
  <si>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</si>
  <si>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</si>
  <si>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</si>
  <si>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</si>
  <si>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</si>
  <si>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</si>
  <si>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</si>
  <si>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</si>
  <si>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</si>
  <si>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</si>
  <si>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</si>
  <si>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</si>
  <si>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</si>
  <si>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</si>
  <si>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</si>
  <si>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</si>
  <si>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</si>
  <si>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</si>
  <si>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</si>
  <si>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</si>
  <si>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</si>
  <si>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</si>
  <si>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</si>
  <si>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</si>
  <si>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</si>
  <si>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</si>
  <si>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</si>
  <si>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</si>
  <si>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</si>
  <si>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</si>
  <si>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</si>
  <si>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</si>
  <si>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</si>
  <si>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</si>
  <si>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</si>
  <si>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</si>
  <si>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</si>
  <si>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</si>
  <si>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</si>
  <si>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</si>
  <si>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</si>
  <si>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</si>
  <si>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</si>
  <si>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</si>
  <si>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</si>
  <si>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</si>
  <si>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</si>
  <si>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</si>
  <si>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</si>
  <si>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</si>
  <si>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</si>
  <si>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</si>
  <si>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</si>
  <si>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</si>
  <si>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</si>
  <si>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</si>
  <si>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</si>
  <si>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</si>
  <si>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</si>
  <si>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</si>
  <si>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</si>
  <si>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</si>
  <si>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</si>
  <si>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</si>
  <si>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</si>
  <si>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</si>
  <si>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</si>
  <si>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</si>
  <si>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</si>
  <si>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</si>
  <si>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</si>
  <si>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</si>
  <si>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</si>
  <si>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</si>
  <si>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</si>
  <si>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</si>
  <si>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</si>
  <si>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</si>
  <si>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</si>
  <si>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</si>
  <si>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</si>
  <si>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</si>
  <si>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</si>
  <si>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</si>
  <si>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</si>
  <si>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</si>
  <si>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</si>
  <si>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</si>
  <si>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</si>
  <si>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</si>
  <si>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</si>
  <si>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</si>
  <si>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</si>
  <si>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</si>
  <si>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</si>
  <si>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</si>
  <si>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</si>
  <si>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</si>
  <si>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</si>
  <si>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</si>
  <si>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</si>
  <si>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</si>
  <si>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</si>
  <si>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</si>
  <si>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</si>
  <si>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</si>
  <si>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</si>
  <si>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</si>
  <si>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</si>
  <si>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</si>
  <si>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</si>
  <si>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</si>
  <si>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</si>
  <si>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</si>
  <si>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</si>
  <si>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</si>
  <si>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</si>
  <si>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</si>
  <si>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</si>
  <si>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</si>
  <si>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</si>
  <si>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</si>
  <si>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</si>
  <si>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</si>
  <si>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</si>
  <si>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</si>
  <si>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</si>
  <si>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</si>
  <si>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</si>
  <si>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</si>
  <si>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</si>
  <si>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</si>
  <si>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</si>
  <si>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</si>
  <si>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</si>
  <si>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</si>
  <si>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</si>
  <si>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</si>
  <si>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</si>
  <si>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</si>
  <si>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</si>
  <si>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</si>
  <si>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</si>
  <si>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</si>
  <si>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</si>
  <si>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</si>
  <si>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</si>
  <si>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</si>
  <si>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</si>
  <si>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</si>
  <si>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</si>
  <si>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</si>
  <si>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</si>
  <si>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</si>
  <si>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</si>
  <si>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</si>
  <si>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</si>
  <si>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</si>
  <si>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</si>
  <si>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</si>
  <si>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</si>
  <si>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</si>
  <si>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</si>
  <si>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</si>
  <si>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</si>
  <si>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</si>
  <si>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</si>
  <si>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</si>
  <si>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</si>
  <si>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</si>
  <si>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</si>
  <si>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</si>
  <si>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</si>
  <si>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</si>
  <si>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</si>
  <si>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</si>
  <si>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</si>
  <si>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</si>
  <si>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</si>
  <si>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</si>
  <si>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</si>
  <si>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</si>
  <si>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</si>
  <si>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</si>
  <si>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</si>
  <si>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</si>
  <si>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</si>
  <si>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</si>
  <si>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</si>
  <si>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</si>
  <si>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</si>
  <si>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</si>
  <si>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</si>
  <si>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</si>
  <si>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</si>
  <si>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</si>
  <si>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</si>
  <si>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</si>
  <si>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</si>
  <si>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</si>
  <si>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</si>
  <si>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</si>
  <si>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</si>
  <si>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</si>
  <si>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</si>
  <si>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</si>
  <si>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</si>
  <si>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</si>
  <si>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</si>
  <si>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</si>
  <si>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</si>
  <si>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</si>
  <si>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</si>
  <si>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</si>
  <si>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</si>
  <si>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</si>
  <si>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</si>
  <si>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</si>
  <si>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</si>
  <si>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</si>
  <si>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</si>
  <si>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</si>
  <si>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</si>
  <si>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</si>
  <si>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</si>
  <si>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</si>
  <si>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</si>
  <si>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</si>
  <si>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</si>
  <si>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</si>
  <si>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</si>
  <si>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</si>
  <si>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</si>
  <si>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</si>
  <si>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</si>
  <si>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</si>
  <si>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</si>
  <si>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</si>
  <si>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</si>
  <si>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</si>
  <si>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</si>
  <si>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</si>
  <si>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</si>
  <si>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</si>
  <si>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</si>
  <si>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</si>
  <si>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</si>
  <si>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</si>
  <si>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</si>
  <si>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</si>
  <si>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</si>
  <si>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</si>
  <si>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</si>
  <si>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</si>
  <si>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</si>
  <si>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</si>
  <si>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</si>
  <si>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</si>
  <si>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</si>
  <si>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</si>
  <si>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</si>
  <si>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</si>
  <si>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</si>
  <si>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</si>
  <si>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</si>
  <si>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</si>
  <si>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</si>
  <si>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</si>
  <si>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</si>
  <si>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</si>
  <si>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</si>
  <si>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</si>
  <si>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</si>
  <si>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</si>
  <si>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</si>
  <si>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</si>
  <si>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</si>
  <si>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</si>
  <si>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</si>
  <si>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</si>
  <si>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</si>
  <si>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</si>
  <si>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</si>
  <si>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</si>
  <si>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</si>
  <si>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</si>
  <si>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</si>
  <si>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</si>
  <si>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</si>
  <si>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</si>
  <si>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</si>
  <si>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</si>
  <si>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</si>
  <si>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</si>
  <si>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</si>
  <si>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</si>
  <si>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</si>
  <si>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</si>
  <si>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</si>
  <si>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</si>
  <si>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</si>
  <si>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</si>
  <si>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</si>
  <si>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</si>
  <si>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</si>
  <si>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</si>
  <si>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</si>
  <si>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</si>
  <si>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</si>
  <si>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</si>
  <si>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</si>
  <si>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</si>
  <si>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</si>
  <si>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</si>
  <si>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</si>
  <si>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</si>
  <si>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</si>
  <si>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</si>
  <si>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</si>
  <si>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</si>
  <si>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</si>
  <si>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</si>
  <si>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</si>
  <si>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</si>
  <si>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</si>
  <si>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</si>
  <si>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</si>
  <si>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</si>
  <si>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</si>
  <si>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</si>
  <si>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</si>
  <si>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</si>
  <si>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</si>
  <si>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</si>
  <si>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</si>
  <si>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</si>
  <si>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</si>
  <si>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</si>
  <si>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</si>
  <si>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</si>
  <si>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</si>
  <si>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</si>
  <si>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</si>
  <si>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</si>
  <si>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</si>
  <si>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</si>
  <si>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</si>
  <si>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</si>
  <si>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</si>
  <si>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</si>
  <si>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</si>
  <si>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</si>
  <si>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</si>
  <si>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</si>
  <si>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</si>
  <si>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</si>
  <si>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</si>
  <si>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</si>
  <si>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</si>
  <si>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</si>
  <si>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</si>
  <si>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</si>
  <si>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</si>
  <si>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</si>
  <si>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</si>
  <si>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</si>
  <si>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</si>
  <si>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</si>
  <si>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</si>
  <si>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</si>
  <si>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</si>
  <si>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</si>
  <si>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</si>
  <si>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</si>
  <si>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</si>
  <si>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</si>
  <si>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</si>
  <si>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</si>
  <si>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</si>
  <si>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</si>
  <si>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</si>
  <si>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</si>
  <si>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</si>
  <si>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</si>
  <si>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</si>
  <si>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</si>
  <si>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</si>
  <si>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</si>
  <si>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</si>
  <si>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</si>
  <si>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</si>
  <si>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</si>
  <si>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</si>
  <si>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</si>
  <si>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</si>
  <si>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</si>
  <si>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</si>
  <si>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</si>
  <si>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</si>
  <si>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</si>
  <si>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</si>
  <si>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</si>
  <si>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</si>
  <si>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</si>
  <si>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</si>
  <si>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</si>
  <si>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</si>
  <si>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</si>
  <si>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</si>
  <si>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</si>
  <si>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</si>
  <si>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</si>
  <si>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</si>
  <si>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</si>
  <si>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</si>
  <si>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</si>
  <si>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</si>
  <si>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</si>
  <si>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</si>
  <si>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</si>
  <si>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</si>
  <si>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</si>
  <si>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</si>
  <si>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</si>
  <si>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</si>
  <si>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</si>
  <si>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</si>
  <si>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</si>
  <si>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</si>
  <si>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</si>
  <si>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</si>
  <si>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</si>
  <si>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</si>
  <si>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</si>
  <si>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</si>
  <si>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</si>
  <si>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</si>
  <si>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</si>
  <si>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</si>
  <si>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</si>
  <si>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</si>
  <si>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</si>
  <si>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</si>
  <si>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</si>
  <si>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</si>
  <si>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</si>
  <si>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</si>
  <si>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</si>
  <si>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</si>
  <si>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</si>
  <si>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</si>
  <si>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</si>
  <si>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</si>
  <si>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</si>
  <si>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</si>
  <si>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</si>
  <si>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</si>
  <si>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</si>
  <si>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</si>
  <si>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</si>
  <si>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</si>
  <si>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</si>
  <si>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</si>
  <si>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</si>
  <si>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</si>
  <si>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</si>
  <si>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</si>
  <si>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</si>
  <si>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</si>
  <si>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</si>
  <si>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</si>
  <si>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</si>
  <si>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</si>
  <si>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</si>
  <si>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</si>
  <si>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</si>
  <si>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</si>
  <si>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</si>
  <si>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</si>
  <si>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</si>
  <si>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</si>
  <si>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</si>
  <si>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</si>
  <si>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</si>
  <si>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</si>
  <si>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</si>
  <si>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</si>
  <si>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</si>
  <si>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</si>
  <si>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</si>
  <si>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</si>
  <si>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</si>
  <si>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</si>
  <si>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</si>
  <si>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</si>
  <si>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</si>
  <si>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</si>
  <si>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</si>
  <si>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</si>
  <si>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</si>
  <si>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</si>
  <si>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</si>
  <si>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</si>
  <si>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</si>
  <si>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</si>
  <si>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</si>
  <si>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</si>
  <si>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</si>
  <si>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</si>
  <si>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</si>
  <si>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</si>
  <si>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</si>
  <si>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</si>
  <si>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</si>
  <si>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</si>
  <si>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</si>
  <si>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</si>
  <si>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</si>
  <si>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</si>
  <si>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</si>
  <si>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</si>
  <si>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</si>
  <si>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</si>
  <si>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</si>
  <si>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</si>
  <si>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</si>
  <si>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</si>
  <si>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</si>
  <si>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</si>
  <si>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</si>
  <si>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</si>
  <si>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</si>
  <si>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</si>
  <si>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</si>
  <si>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</si>
  <si>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</si>
  <si>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</si>
  <si>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</si>
  <si>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</si>
  <si>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</si>
  <si>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</si>
  <si>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</si>
  <si>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</si>
  <si>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</si>
  <si>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</si>
  <si>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</si>
  <si>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</si>
  <si>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</si>
  <si>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</si>
  <si>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</si>
  <si>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</si>
  <si>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</si>
  <si>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</si>
  <si>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</si>
  <si>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</si>
  <si>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</si>
  <si>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</si>
  <si>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</si>
  <si>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</si>
  <si>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</si>
  <si>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</si>
  <si>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</si>
  <si>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</si>
  <si>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</si>
  <si>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</si>
  <si>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</si>
  <si>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</si>
  <si>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</si>
  <si>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</si>
  <si>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</si>
  <si>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</si>
  <si>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</si>
  <si>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</si>
  <si>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</si>
  <si>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</si>
  <si>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</si>
  <si>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</si>
  <si>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</si>
  <si>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</si>
  <si>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</si>
  <si>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</si>
  <si>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</si>
  <si>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</si>
  <si>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</si>
  <si>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</si>
  <si>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</si>
  <si>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</si>
  <si>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</si>
  <si>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</si>
  <si>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</si>
  <si>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</si>
  <si>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</si>
  <si>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</si>
  <si>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</si>
  <si>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</si>
  <si>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</si>
  <si>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</si>
  <si>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</si>
  <si>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</si>
  <si>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</si>
  <si>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</si>
  <si>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</si>
  <si>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</si>
  <si>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</si>
  <si>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</si>
  <si>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</si>
  <si>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</si>
  <si>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</si>
  <si>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</si>
  <si>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</si>
  <si>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</si>
  <si>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</si>
  <si>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</si>
  <si>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</si>
  <si>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</si>
  <si>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</si>
  <si>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</si>
  <si>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</si>
  <si>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</si>
  <si>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</si>
  <si>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</si>
  <si>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</si>
  <si>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</si>
  <si>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</si>
  <si>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</si>
  <si>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</si>
  <si>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</si>
  <si>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</si>
  <si>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</si>
  <si>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</si>
  <si>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</si>
  <si>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</si>
  <si>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</si>
  <si>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</si>
  <si>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</si>
  <si>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</si>
  <si>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</si>
  <si>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</si>
  <si>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</si>
  <si>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</si>
  <si>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</si>
  <si>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</si>
  <si>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</si>
  <si>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</si>
  <si>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</si>
  <si>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</si>
  <si>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</si>
  <si>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</si>
  <si>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</si>
  <si>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</si>
  <si>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</si>
  <si>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</si>
  <si>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</si>
  <si>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</si>
  <si>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</si>
  <si>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</si>
  <si>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</si>
  <si>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</si>
  <si>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</si>
  <si>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</si>
  <si>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</si>
  <si>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</si>
  <si>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</si>
  <si>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</si>
  <si>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</si>
  <si>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</si>
  <si>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</si>
  <si>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</si>
  <si>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</si>
  <si>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</si>
  <si>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</si>
  <si>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</si>
  <si>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</si>
  <si>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</si>
  <si>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</si>
  <si>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</si>
  <si>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</si>
  <si>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</si>
  <si>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</si>
  <si>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</si>
  <si>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</si>
  <si>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</si>
  <si>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</si>
  <si>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</si>
  <si>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</si>
  <si>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</si>
  <si>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</si>
  <si>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</si>
  <si>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</si>
  <si>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</si>
  <si>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</si>
  <si>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</si>
  <si>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</si>
  <si>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</si>
  <si>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</si>
  <si>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</si>
  <si>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</si>
  <si>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</si>
  <si>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</si>
  <si>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</si>
  <si>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</si>
  <si>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</si>
  <si>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</si>
  <si>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</si>
  <si>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</si>
  <si>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</si>
  <si>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</si>
  <si>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</si>
  <si>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</si>
  <si>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</si>
  <si>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</si>
  <si>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</si>
  <si>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</si>
  <si>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</si>
  <si>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</si>
  <si>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</si>
  <si>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</si>
  <si>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</si>
  <si>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</si>
  <si>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</si>
  <si>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</si>
  <si>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</si>
  <si>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</si>
  <si>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</si>
  <si>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</si>
  <si>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</si>
  <si>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</si>
  <si>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</si>
  <si>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</si>
  <si>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</si>
  <si>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</si>
  <si>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</si>
  <si>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</si>
  <si>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</si>
  <si>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</si>
  <si>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</si>
  <si>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</si>
  <si>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</si>
  <si>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</si>
  <si>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</si>
  <si>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</si>
  <si>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</si>
  <si>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</si>
  <si>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</si>
  <si>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</si>
  <si>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</si>
  <si>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</si>
  <si>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</si>
  <si>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</si>
  <si>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</si>
  <si>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</si>
  <si>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</si>
  <si>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</si>
  <si>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</si>
  <si>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</si>
  <si>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</si>
  <si>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</si>
  <si>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</si>
  <si>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</si>
  <si>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</si>
  <si>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</si>
  <si>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</si>
  <si>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</si>
  <si>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</si>
  <si>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</si>
  <si>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</si>
  <si>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</si>
  <si>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</si>
  <si>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</si>
  <si>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</si>
  <si>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</si>
  <si>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</si>
  <si>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</si>
  <si>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</si>
  <si>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</si>
  <si>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</si>
  <si>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</si>
  <si>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</si>
  <si>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</si>
  <si>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</si>
  <si>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</si>
  <si>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</si>
  <si>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</si>
  <si>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</si>
  <si>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</si>
  <si>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</si>
  <si>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</si>
  <si>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</si>
  <si>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</si>
  <si>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</si>
  <si>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</si>
  <si>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</si>
  <si>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</si>
  <si>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</si>
  <si>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</si>
  <si>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</si>
  <si>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</si>
  <si>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</si>
  <si>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</si>
  <si>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</si>
  <si>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</si>
  <si>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</si>
  <si>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</si>
  <si>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</si>
  <si>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</si>
  <si>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</si>
  <si>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</si>
  <si>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</si>
  <si>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</si>
  <si>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</si>
  <si>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</si>
  <si>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</si>
  <si>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</si>
  <si>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</si>
  <si>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</si>
  <si>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</si>
  <si>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</si>
  <si>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</si>
  <si>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</si>
  <si>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</si>
  <si>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</si>
  <si>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</si>
  <si>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</si>
  <si>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</si>
  <si>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</si>
  <si>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</si>
  <si>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</si>
  <si>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</si>
  <si>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</si>
  <si>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</si>
  <si>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</si>
  <si>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</si>
  <si>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</si>
  <si>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</si>
  <si>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</si>
  <si>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</si>
  <si>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</si>
  <si>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</si>
  <si>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</si>
  <si>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</si>
  <si>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</si>
  <si>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</si>
  <si>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</si>
  <si>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</si>
  <si>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</si>
  <si>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</si>
  <si>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</si>
  <si>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</si>
  <si>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</si>
  <si>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</si>
  <si>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</si>
  <si>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</si>
  <si>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</si>
  <si>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</si>
  <si>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</si>
  <si>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</si>
  <si>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</si>
  <si>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</si>
  <si>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</si>
  <si>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</si>
  <si>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</si>
  <si>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</si>
  <si>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</si>
  <si>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</si>
  <si>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</si>
  <si>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</si>
  <si>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</si>
  <si>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</si>
  <si>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</si>
  <si>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</si>
  <si>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</si>
  <si>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</si>
  <si>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</si>
  <si>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</si>
  <si>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</si>
  <si>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</si>
  <si>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</si>
  <si>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</si>
  <si>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</si>
  <si>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</si>
  <si>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</si>
  <si>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</si>
  <si>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</si>
  <si>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</si>
  <si>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</si>
  <si>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</si>
  <si>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</si>
  <si>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</si>
  <si>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</si>
  <si>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</si>
  <si>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</si>
  <si>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</si>
  <si>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</si>
  <si>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</si>
  <si>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</si>
  <si>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</si>
  <si>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</si>
  <si>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</si>
  <si>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</si>
  <si>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</si>
  <si>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</si>
  <si>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</si>
  <si>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</si>
  <si>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</si>
  <si>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</si>
  <si>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</si>
  <si>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</si>
  <si>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</si>
  <si>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</si>
  <si>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</si>
  <si>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</si>
  <si>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</si>
  <si>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</si>
  <si>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</si>
  <si>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</si>
  <si>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</si>
  <si>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</si>
  <si>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</si>
  <si>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</si>
  <si>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</si>
  <si>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</si>
  <si>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</si>
  <si>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</si>
  <si>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</si>
  <si>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</si>
  <si>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</si>
  <si>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</si>
  <si>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</si>
  <si>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</si>
  <si>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</si>
  <si>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</si>
  <si>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</si>
  <si>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</si>
  <si>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</si>
  <si>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</si>
  <si>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</si>
  <si>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</si>
  <si>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</si>
  <si>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</si>
  <si>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</si>
  <si>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</si>
  <si>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</si>
  <si>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</si>
  <si>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</si>
  <si>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</si>
  <si>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</si>
  <si>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</si>
  <si>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</si>
  <si>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</si>
  <si>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</si>
  <si>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</si>
  <si>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</si>
  <si>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</si>
  <si>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</si>
  <si>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</si>
  <si>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</si>
  <si>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</si>
  <si>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</si>
  <si>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</si>
  <si>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</si>
  <si>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</si>
  <si>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</si>
  <si>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</si>
  <si>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</si>
  <si>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</si>
  <si>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</si>
  <si>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</si>
  <si>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</si>
  <si>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</si>
  <si>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</si>
  <si>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</si>
  <si>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</si>
  <si>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</si>
  <si>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</si>
  <si>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</si>
  <si>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</si>
  <si>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</si>
  <si>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</si>
  <si>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</si>
  <si>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</si>
  <si>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</si>
  <si>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</si>
  <si>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</si>
  <si>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</si>
  <si>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</si>
  <si>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</si>
  <si>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</si>
  <si>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</si>
  <si>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</si>
  <si>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</si>
  <si>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</si>
  <si>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</si>
  <si>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</si>
  <si>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</si>
  <si>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</si>
  <si>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</si>
  <si>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</si>
  <si>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</si>
  <si>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</si>
  <si>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</si>
  <si>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</si>
  <si>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</si>
  <si>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</si>
  <si>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</si>
  <si>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</si>
  <si>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</si>
  <si>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</si>
  <si>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</si>
  <si>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</si>
  <si>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</si>
  <si>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</si>
  <si>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</si>
  <si>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</si>
  <si>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</si>
  <si>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</si>
  <si>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</si>
  <si>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</si>
  <si>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</si>
  <si>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</si>
  <si>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</si>
  <si>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</si>
  <si>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</si>
  <si>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</si>
  <si>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</si>
  <si>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</si>
  <si>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</si>
  <si>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</si>
  <si>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</si>
  <si>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</si>
  <si>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</si>
  <si>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</si>
  <si>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</si>
  <si>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</si>
  <si>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</si>
  <si>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</si>
  <si>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</si>
  <si>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</si>
  <si>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</si>
  <si>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</si>
  <si>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</si>
  <si>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</si>
  <si>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</si>
  <si>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</si>
  <si>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</si>
  <si>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</si>
  <si>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</si>
  <si>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</si>
  <si>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</si>
  <si>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</si>
  <si>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</si>
  <si>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</si>
  <si>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</si>
  <si>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</si>
  <si>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</si>
  <si>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</si>
  <si>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</si>
  <si>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</si>
  <si>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</si>
  <si>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</si>
  <si>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</si>
  <si>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</si>
  <si>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</si>
  <si>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</si>
  <si>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</si>
  <si>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</si>
  <si>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</si>
  <si>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</si>
  <si>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</si>
  <si>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</si>
  <si>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</si>
  <si>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</si>
  <si>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</si>
  <si>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</si>
  <si>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</si>
  <si>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</si>
  <si>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</si>
  <si>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</si>
  <si>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</si>
  <si>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</si>
  <si>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</si>
  <si>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</si>
  <si>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</si>
  <si>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</si>
  <si>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</si>
  <si>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</si>
  <si>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</si>
  <si>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</si>
  <si>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</si>
  <si>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</si>
  <si>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</si>
  <si>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</si>
  <si>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</si>
  <si>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</si>
  <si>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</si>
  <si>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</si>
  <si>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</si>
  <si>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</si>
  <si>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</si>
  <si>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</si>
  <si>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</si>
  <si>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</si>
  <si>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</si>
  <si>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</si>
  <si>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</si>
  <si>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</si>
  <si>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</si>
  <si>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</si>
  <si>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</si>
  <si>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</si>
  <si>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</si>
  <si>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</si>
  <si>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</si>
  <si>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</si>
  <si>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</si>
  <si>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</si>
  <si>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</si>
  <si>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</si>
  <si>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</si>
  <si>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</si>
  <si>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</si>
  <si>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</si>
  <si>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</si>
  <si>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</si>
  <si>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</si>
  <si>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</si>
  <si>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</si>
  <si>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</si>
  <si>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</si>
  <si>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</si>
  <si>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</si>
  <si>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</si>
  <si>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</si>
  <si>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</si>
  <si>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</si>
  <si>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</si>
  <si>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</si>
  <si>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</si>
  <si>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</si>
  <si>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</si>
  <si>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</si>
  <si>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</si>
  <si>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</si>
  <si>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</si>
  <si>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</si>
  <si>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</si>
  <si>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</si>
  <si>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</si>
  <si>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</si>
  <si>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</si>
  <si>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</si>
  <si>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</si>
  <si>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</si>
  <si>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</si>
  <si>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</si>
  <si>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</si>
  <si>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</si>
  <si>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</si>
  <si>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</si>
  <si>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</si>
  <si>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</si>
  <si>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</si>
  <si>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</si>
  <si>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</si>
  <si>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</si>
  <si>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</si>
  <si>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</si>
  <si>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</si>
  <si>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</si>
  <si>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</si>
  <si>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</si>
  <si>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</si>
  <si>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</si>
  <si>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</si>
  <si>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</si>
  <si>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</si>
  <si>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</si>
  <si>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</si>
  <si>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</si>
  <si>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</si>
  <si>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</si>
  <si>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</si>
  <si>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</si>
  <si>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</si>
  <si>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</si>
  <si>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</si>
  <si>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</si>
  <si>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</si>
  <si>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</si>
  <si>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</si>
  <si>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</si>
  <si>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</si>
  <si>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</si>
  <si>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</si>
  <si>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</si>
  <si>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</si>
  <si>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</si>
  <si>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</si>
  <si>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</si>
  <si>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</si>
  <si>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</si>
  <si>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</si>
  <si>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</si>
  <si>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</si>
  <si>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</si>
  <si>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</si>
  <si>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</si>
  <si>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</si>
  <si>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</si>
  <si>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</si>
  <si>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</si>
  <si>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</si>
  <si>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</si>
  <si>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</si>
  <si>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</si>
  <si>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</si>
  <si>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</si>
  <si>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</si>
  <si>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</si>
  <si>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</si>
  <si>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</si>
  <si>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</si>
  <si>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</si>
  <si>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</si>
  <si>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</si>
  <si>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</si>
  <si>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</si>
  <si>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</si>
  <si>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</si>
  <si>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</si>
  <si>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</si>
  <si>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</si>
  <si>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</si>
  <si>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</si>
  <si>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</si>
  <si>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</si>
  <si>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</si>
  <si>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</si>
  <si>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</si>
  <si>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</si>
  <si>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</si>
  <si>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</si>
  <si>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</si>
  <si>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</si>
  <si>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</si>
  <si>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</si>
  <si>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</si>
  <si>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</si>
  <si>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</si>
  <si>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</si>
  <si>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</si>
  <si>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</si>
  <si>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</si>
  <si>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</si>
  <si>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</si>
  <si>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</si>
  <si>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</si>
  <si>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</si>
  <si>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</si>
  <si>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</si>
  <si>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</si>
  <si>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</si>
  <si>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</si>
  <si>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</si>
  <si>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</si>
  <si>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</si>
  <si>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</si>
  <si>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</si>
  <si>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</si>
  <si>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</si>
  <si>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</si>
  <si>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</si>
  <si>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</si>
  <si>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</si>
  <si>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</si>
  <si>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</si>
  <si>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</si>
  <si>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</si>
  <si>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</si>
  <si>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</si>
  <si>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</si>
  <si>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</si>
  <si>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</si>
  <si>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</si>
  <si>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</si>
  <si>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</si>
  <si>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</si>
  <si>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</si>
  <si>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</si>
  <si>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</si>
  <si>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</si>
  <si>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</si>
  <si>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</si>
  <si>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</si>
  <si>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</si>
  <si>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</si>
  <si>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</si>
  <si>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</si>
  <si>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</si>
  <si>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</si>
  <si>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</si>
  <si>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</si>
  <si>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</si>
  <si>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</si>
  <si>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</si>
  <si>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</si>
  <si>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</si>
  <si>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</si>
  <si>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</si>
  <si>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</si>
  <si>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</si>
  <si>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</si>
  <si>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</si>
  <si>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</si>
  <si>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</si>
  <si>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</si>
  <si>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</si>
  <si>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</si>
  <si>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</si>
  <si>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</si>
  <si>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</si>
  <si>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</si>
  <si>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</si>
  <si>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</si>
  <si>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</si>
  <si>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</si>
  <si>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</si>
  <si>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</si>
  <si>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</si>
  <si>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</si>
  <si>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</si>
  <si>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</si>
  <si>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</si>
  <si>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</si>
  <si>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</si>
  <si>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</si>
  <si>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</si>
  <si>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</si>
  <si>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</si>
  <si>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</si>
  <si>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</si>
  <si>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</si>
  <si>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</si>
  <si>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</si>
  <si>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</si>
  <si>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</si>
  <si>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</si>
  <si>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</si>
  <si>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</si>
  <si>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</si>
  <si>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</si>
  <si>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</si>
  <si>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</si>
  <si>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</si>
  <si>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</si>
  <si>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</si>
  <si>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</si>
  <si>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</si>
  <si>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</si>
  <si>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</si>
  <si>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</si>
  <si>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</si>
  <si>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</si>
  <si>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</si>
  <si>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</si>
  <si>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</si>
  <si>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</si>
  <si>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</si>
  <si>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</si>
  <si>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</si>
  <si>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</si>
  <si>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</si>
  <si>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</si>
  <si>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</si>
  <si>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</si>
  <si>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</si>
  <si>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</si>
  <si>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</si>
  <si>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</si>
  <si>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</si>
  <si>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</si>
  <si>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</si>
  <si>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</si>
  <si>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</si>
  <si>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</si>
  <si>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</si>
  <si>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</si>
  <si>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</si>
  <si>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</si>
  <si>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</si>
  <si>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</si>
  <si>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</si>
  <si>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</si>
  <si>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</si>
  <si>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</si>
  <si>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</si>
  <si>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</si>
  <si>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</si>
  <si>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</si>
  <si>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</si>
  <si>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</si>
  <si>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</si>
  <si>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</si>
  <si>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</si>
  <si>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</si>
  <si>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</si>
  <si>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</si>
  <si>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</si>
  <si>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</si>
  <si>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</si>
  <si>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</si>
  <si>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</si>
  <si>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</si>
  <si>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</si>
  <si>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</si>
  <si>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</si>
  <si>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</si>
  <si>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</si>
  <si>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</si>
  <si>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</si>
  <si>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</si>
  <si>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</si>
  <si>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</si>
  <si>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</si>
  <si>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</si>
  <si>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</si>
  <si>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</si>
  <si>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</si>
  <si>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</si>
  <si>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</si>
  <si>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</si>
  <si>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</si>
  <si>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</si>
  <si>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</si>
  <si>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</si>
  <si>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</si>
  <si>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</si>
  <si>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</si>
  <si>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</si>
  <si>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</si>
  <si>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</si>
  <si>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</si>
  <si>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</si>
  <si>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</si>
  <si>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</si>
  <si>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</si>
  <si>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</si>
  <si>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</si>
  <si>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</si>
  <si>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</si>
  <si>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</si>
  <si>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</si>
  <si>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</si>
  <si>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</si>
  <si>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</si>
  <si>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</si>
  <si>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</si>
  <si>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</si>
  <si>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</si>
  <si>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</si>
  <si>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</si>
  <si>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</si>
  <si>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</si>
  <si>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</si>
  <si>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</si>
  <si>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</si>
  <si>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</si>
  <si>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</si>
  <si>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</si>
  <si>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</si>
  <si>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</si>
  <si>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</si>
  <si>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</si>
  <si>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</si>
  <si>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</si>
  <si>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</si>
  <si>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</si>
  <si>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</si>
  <si>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</si>
  <si>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</si>
  <si>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</si>
  <si>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</si>
  <si>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</si>
  <si>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</si>
  <si>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</si>
  <si>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</si>
  <si>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</si>
  <si>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</si>
  <si>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</si>
  <si>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</si>
  <si>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</si>
  <si>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</si>
  <si>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</si>
  <si>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</si>
  <si>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</si>
  <si>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</si>
  <si>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</si>
  <si>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</si>
  <si>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</si>
  <si>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</si>
  <si>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</si>
  <si>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</si>
  <si>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</si>
  <si>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</si>
  <si>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</si>
  <si>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</si>
  <si>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</si>
  <si>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</si>
  <si>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</si>
  <si>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</si>
  <si>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</si>
  <si>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</si>
  <si>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</si>
  <si>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</si>
  <si>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</si>
  <si>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</si>
  <si>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</si>
  <si>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</si>
  <si>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</si>
  <si>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</si>
  <si>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</si>
  <si>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</si>
  <si>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</si>
  <si>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</si>
  <si>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</si>
  <si>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</si>
  <si>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</si>
  <si>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</si>
  <si>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</si>
  <si>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</si>
  <si>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</si>
  <si>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</si>
  <si>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</si>
  <si>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</si>
  <si>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</si>
  <si>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</si>
  <si>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</si>
  <si>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</si>
  <si>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</si>
  <si>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</si>
  <si>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</si>
  <si>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</si>
  <si>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</si>
  <si>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</si>
  <si>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</si>
  <si>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</si>
  <si>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</si>
  <si>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</si>
  <si>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</si>
  <si>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</si>
  <si>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</si>
  <si>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</si>
  <si>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</si>
  <si>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</si>
  <si>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</si>
  <si>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</si>
  <si>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</si>
  <si>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</si>
  <si>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</si>
  <si>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</si>
  <si>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</si>
  <si>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</si>
  <si>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</si>
  <si>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</si>
  <si>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</si>
  <si>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</si>
  <si>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</si>
  <si>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</si>
  <si>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</si>
  <si>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</si>
  <si>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</si>
  <si>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</si>
  <si>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</si>
  <si>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</si>
  <si>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</si>
  <si>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</si>
  <si>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</si>
  <si>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</si>
  <si>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</si>
  <si>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</si>
  <si>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</si>
  <si>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</si>
  <si>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</si>
  <si>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</si>
  <si>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</si>
  <si>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</si>
  <si>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</si>
  <si>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</si>
  <si>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</si>
  <si>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</si>
  <si>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</si>
  <si>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</si>
  <si>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</si>
  <si>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</si>
  <si>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</si>
  <si>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</si>
  <si>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</si>
  <si>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</si>
  <si>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</si>
  <si>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</si>
  <si>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</si>
  <si>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</si>
  <si>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</si>
  <si>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</si>
  <si>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</si>
  <si>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</si>
  <si>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</si>
  <si>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</si>
  <si>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</si>
  <si>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</si>
  <si>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</si>
  <si>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</si>
  <si>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</si>
  <si>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</si>
  <si>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</si>
  <si>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</si>
  <si>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</si>
  <si>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</si>
  <si>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</si>
  <si>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</si>
  <si>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</si>
  <si>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</si>
  <si>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</si>
  <si>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</si>
  <si>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</si>
  <si>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</si>
  <si>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</si>
  <si>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</si>
  <si>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</si>
  <si>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</si>
  <si>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</si>
  <si>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</si>
  <si>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</si>
  <si>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</si>
  <si>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</si>
  <si>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</si>
  <si>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</si>
  <si>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</si>
  <si>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</si>
  <si>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</si>
  <si>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</si>
  <si>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</si>
  <si>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</si>
  <si>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</si>
  <si>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</si>
  <si>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</si>
  <si>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</si>
  <si>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</si>
  <si>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</si>
  <si>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</si>
  <si>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</si>
  <si>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</si>
  <si>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</si>
  <si>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</si>
  <si>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</si>
  <si>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</si>
  <si>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</si>
  <si>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</si>
  <si>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</si>
  <si>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</si>
  <si>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</si>
  <si>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</si>
  <si>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</si>
  <si>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</si>
  <si>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</si>
  <si>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</si>
  <si>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</si>
  <si>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</si>
  <si>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</si>
  <si>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</si>
  <si>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</si>
  <si>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</si>
  <si>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</si>
  <si>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</si>
  <si>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</si>
  <si>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</si>
  <si>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</si>
  <si>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</si>
  <si>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</si>
  <si>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</si>
  <si>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</si>
  <si>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</si>
  <si>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</si>
  <si>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</si>
  <si>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</si>
  <si>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</si>
  <si>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</si>
  <si>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</si>
  <si>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</si>
  <si>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</si>
  <si>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</si>
  <si>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</si>
  <si>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</si>
  <si>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</si>
  <si>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</si>
  <si>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</si>
  <si>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</si>
  <si>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</si>
  <si>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</si>
  <si>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</si>
  <si>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</si>
  <si>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</si>
  <si>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</si>
  <si>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</si>
  <si>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</si>
  <si>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</si>
  <si>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</si>
  <si>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</si>
  <si>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</si>
  <si>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</si>
  <si>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</si>
  <si>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</si>
  <si>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</si>
  <si>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</si>
  <si>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</si>
  <si>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</si>
  <si>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</si>
  <si>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</si>
  <si>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</si>
  <si>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</si>
  <si>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</si>
  <si>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</si>
  <si>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</si>
  <si>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</si>
  <si>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</si>
  <si>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</si>
  <si>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</si>
  <si>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</si>
  <si>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</si>
  <si>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</si>
  <si>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</si>
  <si>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</si>
  <si>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</si>
  <si>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</si>
  <si>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</si>
  <si>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</si>
  <si>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</si>
  <si>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</si>
  <si>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</si>
  <si>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</si>
  <si>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</si>
  <si>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</si>
  <si>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</si>
  <si>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</si>
  <si>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</si>
  <si>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</si>
  <si>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</si>
  <si>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</si>
  <si>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</si>
  <si>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</si>
  <si>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</si>
  <si>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</si>
  <si>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</si>
  <si>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</si>
  <si>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</si>
  <si>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</si>
  <si>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</si>
  <si>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</si>
  <si>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</si>
  <si>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</si>
  <si>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</si>
  <si>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</si>
  <si>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</si>
  <si>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</si>
  <si>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</si>
  <si>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</si>
  <si>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</si>
  <si>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</si>
  <si>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</si>
  <si>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</si>
  <si>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</si>
  <si>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</si>
  <si>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</si>
  <si>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</si>
  <si>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</si>
  <si>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</si>
  <si>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</si>
  <si>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</si>
  <si>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</si>
  <si>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</si>
  <si>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</si>
  <si>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</si>
  <si>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</si>
  <si>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</si>
  <si>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</si>
  <si>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</si>
  <si>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</si>
  <si>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</si>
  <si>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</si>
  <si>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</si>
  <si>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</si>
  <si>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</si>
  <si>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</si>
  <si>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</si>
  <si>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</si>
  <si>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</si>
  <si>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</si>
  <si>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</si>
  <si>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</si>
  <si>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</si>
  <si>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</si>
  <si>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</si>
  <si>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</si>
  <si>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</si>
  <si>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</si>
  <si>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</si>
  <si>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</si>
  <si>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</si>
  <si>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</si>
  <si>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</si>
  <si>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</si>
  <si>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</si>
  <si>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</si>
  <si>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</si>
  <si>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</si>
  <si>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</si>
  <si>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</si>
  <si>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</si>
  <si>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</si>
  <si>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</si>
  <si>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</si>
  <si>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</si>
  <si>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</si>
  <si>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</si>
  <si>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</si>
  <si>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</si>
  <si>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</si>
  <si>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</si>
  <si>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</si>
  <si>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</si>
  <si>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</si>
  <si>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</si>
  <si>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</si>
  <si>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</si>
  <si>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</si>
  <si>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</si>
  <si>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</si>
  <si>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</si>
  <si>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</si>
  <si>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</si>
  <si>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</si>
  <si>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</si>
  <si>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</si>
  <si>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</si>
  <si>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</si>
  <si>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</si>
  <si>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</si>
  <si>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</si>
  <si>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</si>
  <si>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</si>
  <si>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</si>
  <si>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</si>
  <si>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</si>
  <si>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</si>
  <si>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</si>
  <si>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</si>
  <si>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</si>
  <si>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</si>
  <si>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</si>
  <si>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</si>
  <si>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</si>
  <si>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</si>
  <si>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</si>
  <si>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</si>
  <si>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</si>
  <si>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</si>
  <si>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</si>
  <si>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</si>
  <si>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</si>
  <si>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</si>
  <si>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</si>
  <si>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</si>
  <si>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</si>
  <si>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</si>
  <si>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</si>
  <si>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</si>
  <si>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</si>
  <si>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</si>
  <si>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</si>
  <si>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</si>
  <si>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</si>
  <si>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</si>
  <si>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</si>
  <si>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</si>
  <si>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</si>
  <si>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</si>
  <si>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</si>
  <si>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</si>
  <si>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</si>
  <si>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</si>
  <si>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</si>
  <si>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</si>
  <si>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</si>
  <si>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</si>
  <si>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</si>
  <si>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</si>
  <si>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</si>
  <si>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</si>
  <si>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</si>
  <si>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</si>
  <si>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</si>
  <si>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</si>
  <si>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</si>
  <si>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</si>
  <si>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</si>
  <si>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</si>
  <si>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</si>
  <si>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</si>
  <si>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</si>
  <si>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</si>
  <si>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</si>
  <si>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</si>
  <si>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</si>
  <si>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</si>
  <si>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</si>
  <si>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</si>
  <si>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</si>
  <si>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</si>
  <si>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</si>
  <si>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</si>
  <si>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</si>
  <si>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</si>
  <si>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</si>
  <si>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</si>
  <si>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</si>
  <si>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</si>
  <si>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</si>
  <si>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</si>
  <si>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</si>
  <si>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</si>
  <si>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</si>
  <si>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</si>
  <si>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</si>
  <si>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</si>
  <si>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</si>
  <si>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</si>
  <si>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</si>
  <si>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</si>
  <si>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</si>
  <si>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</si>
  <si>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</si>
  <si>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</si>
  <si>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</si>
  <si>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</si>
  <si>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</si>
  <si>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</si>
  <si>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</si>
  <si>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</si>
  <si>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</si>
  <si>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</si>
  <si>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</si>
  <si>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</si>
  <si>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</si>
  <si>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</si>
  <si>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</si>
  <si>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</si>
  <si>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</si>
  <si>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</si>
  <si>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</si>
  <si>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</si>
  <si>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</si>
  <si>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</si>
  <si>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</si>
  <si>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</si>
  <si>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</si>
  <si>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</si>
  <si>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</si>
  <si>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</si>
  <si>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</si>
  <si>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</si>
  <si>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</si>
  <si>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</si>
  <si>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</si>
  <si>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</si>
  <si>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</si>
  <si>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</si>
  <si>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</si>
  <si>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</si>
  <si>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</si>
  <si>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</si>
  <si>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</si>
  <si>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</si>
  <si>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</si>
  <si>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</si>
  <si>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</si>
  <si>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</si>
  <si>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</si>
  <si>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</si>
  <si>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</si>
  <si>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</si>
  <si>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</si>
  <si>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</si>
  <si>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</si>
  <si>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</si>
  <si>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</si>
  <si>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</si>
  <si>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</si>
  <si>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</si>
  <si>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</si>
  <si>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</si>
  <si>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</si>
  <si>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</si>
  <si>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</si>
  <si>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</si>
  <si>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</si>
  <si>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</si>
  <si>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</si>
  <si>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</si>
  <si>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</si>
  <si>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</si>
  <si>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</si>
  <si>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</si>
  <si>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</si>
  <si>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</si>
  <si>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</si>
  <si>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</si>
  <si>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</si>
  <si>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</si>
  <si>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</si>
  <si>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</si>
  <si>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</si>
  <si>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</si>
  <si>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</si>
  <si>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</si>
  <si>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</si>
  <si>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</si>
  <si>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</si>
  <si>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</si>
  <si>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</si>
  <si>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</si>
  <si>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</si>
  <si>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</si>
  <si>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</si>
  <si>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</si>
  <si>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</si>
  <si>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</si>
  <si>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</si>
  <si>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</si>
  <si>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</si>
  <si>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</si>
  <si>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</si>
  <si>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</si>
  <si>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</si>
  <si>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</si>
  <si>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</si>
  <si>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</si>
  <si>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</si>
  <si>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</si>
  <si>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</si>
  <si>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</si>
  <si>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</si>
  <si>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</si>
  <si>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</si>
  <si>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</si>
  <si>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</si>
  <si>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</si>
  <si>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</si>
  <si>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</si>
  <si>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</si>
  <si>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</si>
  <si>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</si>
  <si>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</si>
  <si>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</si>
  <si>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</si>
  <si>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</si>
  <si>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</si>
  <si>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</si>
  <si>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</si>
  <si>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</si>
  <si>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</si>
  <si>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</si>
  <si>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</si>
  <si>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</si>
  <si>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</si>
  <si>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</si>
  <si>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</si>
  <si>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</si>
  <si>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</si>
  <si>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</si>
  <si>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</si>
  <si>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</si>
  <si>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</si>
  <si>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</si>
  <si>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</si>
  <si>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</si>
  <si>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</si>
  <si>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</si>
  <si>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</si>
  <si>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</si>
  <si>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</si>
  <si>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</si>
  <si>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</si>
  <si>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</si>
  <si>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</si>
  <si>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</si>
  <si>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</si>
  <si>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</si>
  <si>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</si>
  <si>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</si>
  <si>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</si>
  <si>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</si>
  <si>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</si>
  <si>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</si>
  <si>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</si>
  <si>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</si>
  <si>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</si>
  <si>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</si>
  <si>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</si>
  <si>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</si>
  <si>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</si>
  <si>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</si>
  <si>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</si>
  <si>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</si>
  <si>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</si>
  <si>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</si>
  <si>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</si>
  <si>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</si>
  <si>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</si>
  <si>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</si>
  <si>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</si>
  <si>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</si>
  <si>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</si>
  <si>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</si>
  <si>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</si>
  <si>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</si>
  <si>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</si>
  <si>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</si>
  <si>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</si>
  <si>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</si>
  <si>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</si>
  <si>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</si>
  <si>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</si>
  <si>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</si>
  <si>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</si>
  <si>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</si>
  <si>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</si>
  <si>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</si>
  <si>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</si>
  <si>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</si>
  <si>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</si>
  <si>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</si>
  <si>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</si>
  <si>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</si>
  <si>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</si>
  <si>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</si>
  <si>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</si>
  <si>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</si>
  <si>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</si>
  <si>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</si>
  <si>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</si>
  <si>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</si>
  <si>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</si>
  <si>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</si>
  <si>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</si>
  <si>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</si>
  <si>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</si>
  <si>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</si>
  <si>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</si>
  <si>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</si>
  <si>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</si>
  <si>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</si>
  <si>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</si>
  <si>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</si>
  <si>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</si>
  <si>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</si>
  <si>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</si>
  <si>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</si>
  <si>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</si>
  <si>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</si>
  <si>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</si>
  <si>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</si>
  <si>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</si>
  <si>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</si>
  <si>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</si>
  <si>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</si>
  <si>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</si>
  <si>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</si>
  <si>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</si>
  <si>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</si>
  <si>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</si>
  <si>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</si>
  <si>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</si>
  <si>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</si>
  <si>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</si>
  <si>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</si>
  <si>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</si>
  <si>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</si>
  <si>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</si>
  <si>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</si>
  <si>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</si>
  <si>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</si>
  <si>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</si>
  <si>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</si>
  <si>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</si>
  <si>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</si>
  <si>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</si>
  <si>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</si>
  <si>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</si>
  <si>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</si>
  <si>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</si>
  <si>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</si>
  <si>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</si>
  <si>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</si>
  <si>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</si>
  <si>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</si>
  <si>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</si>
  <si>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</si>
  <si>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</si>
  <si>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</si>
  <si>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</si>
  <si>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</si>
  <si>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</si>
  <si>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</si>
  <si>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</si>
  <si>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</si>
  <si>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</si>
  <si>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</si>
  <si>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</si>
  <si>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</si>
  <si>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</si>
  <si>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</si>
  <si>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</si>
  <si>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</si>
  <si>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</si>
  <si>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</si>
  <si>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</si>
  <si>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</si>
  <si>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</si>
  <si>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</si>
  <si>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</si>
  <si>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</si>
  <si>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</si>
  <si>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</si>
  <si>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</si>
  <si>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</si>
  <si>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</si>
  <si>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</si>
  <si>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</si>
  <si>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</si>
  <si>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</si>
  <si>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</si>
  <si>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</si>
  <si>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</si>
  <si>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</si>
  <si>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</si>
  <si>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</si>
  <si>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</si>
  <si>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</si>
  <si>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</si>
  <si>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</si>
  <si>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</si>
  <si>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</si>
  <si>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</si>
  <si>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</si>
  <si>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</si>
  <si>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</si>
  <si>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</si>
  <si>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</si>
  <si>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</si>
  <si>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</si>
  <si>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</si>
  <si>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</si>
  <si>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</si>
  <si>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</si>
  <si>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</si>
  <si>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</si>
  <si>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</si>
  <si>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</si>
  <si>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</si>
  <si>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</si>
  <si>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</si>
  <si>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</si>
  <si>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</si>
  <si>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</si>
  <si>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</si>
  <si>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</si>
  <si>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</si>
  <si>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</si>
  <si>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</si>
  <si>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</si>
  <si>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</si>
  <si>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</si>
  <si>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</si>
  <si>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</si>
  <si>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</si>
  <si>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</si>
  <si>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</si>
  <si>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</si>
  <si>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</si>
  <si>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</si>
  <si>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</si>
  <si>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</si>
  <si>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</si>
  <si>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</si>
  <si>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</si>
  <si>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</si>
  <si>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</si>
  <si>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</si>
  <si>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</si>
  <si>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</si>
  <si>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</si>
  <si>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</si>
  <si>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</si>
  <si>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</si>
  <si>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</si>
  <si>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</si>
  <si>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</si>
  <si>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</si>
  <si>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</si>
  <si>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</si>
  <si>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</si>
  <si>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</si>
  <si>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</si>
  <si>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</si>
  <si>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</si>
  <si>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</si>
  <si>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</si>
  <si>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</si>
  <si>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</si>
  <si>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</si>
  <si>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</si>
  <si>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</si>
  <si>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</si>
  <si>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</si>
  <si>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</si>
  <si>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</si>
  <si>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</si>
  <si>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</si>
  <si>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</si>
  <si>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</si>
  <si>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</si>
  <si>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</si>
  <si>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</si>
  <si>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</si>
  <si>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</si>
  <si>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</si>
  <si>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</si>
  <si>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</si>
  <si>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</si>
  <si>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</si>
  <si>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</si>
  <si>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</si>
  <si>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</si>
  <si>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</si>
  <si>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</si>
  <si>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</si>
  <si>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</si>
  <si>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</si>
  <si>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</si>
  <si>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</si>
  <si>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</si>
  <si>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</si>
  <si>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</si>
  <si>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</si>
  <si>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</si>
  <si>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</si>
  <si>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</si>
  <si>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</si>
  <si>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</si>
  <si>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</si>
  <si>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</si>
  <si>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</si>
  <si>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</si>
  <si>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</si>
  <si>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</si>
  <si>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</si>
  <si>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</si>
  <si>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</si>
  <si>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</si>
  <si>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</si>
  <si>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</si>
  <si>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</si>
  <si>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</si>
  <si>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</si>
  <si>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</si>
  <si>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</si>
  <si>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</si>
  <si>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</si>
  <si>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</si>
  <si>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</si>
  <si>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</si>
  <si>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</si>
  <si>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</si>
  <si>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</si>
  <si>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</si>
  <si>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</si>
  <si>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</si>
  <si>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</si>
  <si>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</si>
  <si>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</si>
  <si>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</si>
  <si>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</si>
  <si>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</si>
  <si>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</si>
  <si>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</si>
  <si>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</si>
  <si>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</si>
  <si>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</si>
  <si>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</si>
  <si>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</si>
  <si>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</si>
  <si>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</si>
  <si>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</si>
  <si>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</si>
  <si>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</si>
  <si>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</si>
  <si>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</si>
  <si>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</si>
  <si>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</si>
  <si>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</si>
  <si>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</si>
  <si>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</si>
  <si>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</si>
  <si>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</si>
  <si>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</si>
  <si>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</si>
  <si>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</si>
  <si>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</si>
  <si>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</si>
  <si>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</si>
  <si>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</si>
  <si>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</si>
  <si>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</si>
  <si>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</si>
  <si>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</si>
  <si>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</si>
  <si>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</si>
  <si>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</si>
  <si>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</si>
  <si>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</si>
  <si>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</si>
  <si>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</si>
  <si>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</si>
  <si>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</si>
  <si>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</si>
  <si>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</si>
  <si>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</si>
  <si>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</si>
  <si>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</si>
  <si>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</si>
  <si>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</si>
  <si>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</si>
  <si>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</si>
  <si>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</si>
  <si>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</si>
  <si>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</si>
  <si>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</si>
  <si>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</si>
  <si>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</si>
  <si>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</si>
  <si>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</si>
  <si>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</si>
  <si>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</si>
  <si>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</si>
  <si>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</si>
  <si>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</si>
  <si>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</si>
  <si>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</si>
  <si>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</si>
  <si>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</si>
  <si>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</si>
  <si>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</si>
  <si>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</si>
  <si>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</si>
  <si>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</si>
  <si>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</si>
  <si>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</si>
  <si>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</si>
  <si>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</si>
  <si>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</si>
  <si>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</si>
  <si>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</si>
  <si>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</si>
  <si>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</si>
  <si>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</si>
  <si>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</si>
  <si>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</si>
  <si>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</si>
  <si>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</si>
  <si>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</si>
  <si>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</si>
  <si>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</si>
  <si>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</si>
  <si>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</si>
  <si>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</si>
  <si>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</si>
  <si>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</si>
  <si>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</si>
  <si>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</si>
  <si>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</si>
  <si>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</si>
  <si>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</si>
  <si>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</si>
  <si>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</si>
  <si>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</si>
  <si>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</si>
  <si>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</si>
  <si>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</si>
  <si>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</si>
  <si>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</si>
  <si>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</si>
  <si>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</si>
  <si>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</si>
  <si>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</si>
  <si>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</si>
  <si>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</si>
  <si>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</si>
  <si>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</si>
  <si>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</si>
  <si>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</si>
  <si>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</si>
  <si>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</si>
  <si>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</si>
  <si>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</si>
  <si>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</si>
  <si>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</si>
  <si>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</si>
  <si>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</si>
  <si>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</si>
  <si>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</si>
  <si>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</si>
  <si>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</si>
  <si>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</si>
  <si>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</si>
  <si>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</si>
  <si>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</si>
  <si>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</si>
  <si>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</si>
  <si>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</si>
  <si>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</si>
  <si>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</si>
  <si>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</si>
  <si>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</si>
  <si>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</si>
  <si>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</si>
  <si>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</si>
  <si>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</si>
  <si>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</si>
  <si>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</si>
  <si>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</si>
  <si>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</si>
  <si>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</si>
  <si>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</si>
  <si>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</si>
  <si>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</si>
  <si>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</si>
  <si>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</si>
  <si>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</si>
  <si>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</si>
  <si>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</si>
  <si>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</si>
  <si>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</si>
  <si>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</si>
  <si>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</si>
  <si>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</si>
  <si>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</si>
  <si>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</si>
  <si>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</si>
  <si>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</si>
  <si>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</si>
  <si>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</si>
  <si>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</si>
  <si>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</si>
  <si>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</si>
  <si>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</si>
  <si>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</si>
  <si>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</si>
  <si>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</si>
  <si>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</si>
  <si>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</si>
  <si>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</si>
  <si>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</si>
  <si>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</si>
  <si>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</si>
  <si>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</si>
  <si>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</si>
  <si>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</si>
  <si>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</si>
  <si>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</si>
  <si>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</si>
  <si>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</si>
  <si>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</si>
  <si>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</si>
  <si>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</si>
  <si>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</si>
  <si>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</si>
  <si>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</si>
  <si>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</si>
  <si>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</si>
  <si>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</si>
  <si>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</si>
  <si>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</si>
  <si>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</si>
  <si>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</si>
  <si>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</si>
  <si>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</si>
  <si>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</si>
  <si>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</si>
  <si>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</si>
  <si>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</si>
  <si>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</si>
  <si>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</si>
  <si>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</si>
  <si>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</si>
  <si>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</si>
  <si>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</si>
  <si>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</si>
  <si>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</si>
  <si>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</si>
  <si>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</si>
  <si>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</si>
  <si>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</si>
  <si>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</si>
  <si>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</si>
  <si>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</si>
  <si>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</si>
  <si>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</si>
  <si>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</si>
  <si>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</si>
  <si>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</si>
  <si>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</si>
  <si>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</si>
  <si>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</si>
  <si>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</si>
  <si>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</si>
  <si>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</si>
  <si>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</si>
  <si>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</si>
  <si>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</si>
  <si>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</si>
  <si>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</si>
  <si>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</si>
  <si>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</si>
  <si>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</si>
  <si>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</si>
  <si>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</si>
  <si>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</si>
  <si>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</si>
  <si>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</si>
  <si>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</si>
  <si>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</si>
  <si>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</si>
  <si>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</si>
  <si>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</si>
  <si>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</si>
  <si>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</si>
  <si>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</si>
  <si>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</si>
  <si>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</si>
  <si>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</si>
  <si>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</si>
  <si>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</si>
  <si>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</si>
  <si>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</si>
  <si>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</si>
  <si>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</si>
  <si>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</si>
  <si>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</si>
  <si>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</si>
  <si>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</si>
  <si>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</si>
  <si>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</si>
  <si>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</si>
  <si>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</si>
  <si>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</si>
  <si>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</si>
  <si>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</si>
  <si>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</si>
  <si>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</si>
  <si>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</si>
  <si>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</si>
  <si>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</si>
  <si>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</si>
  <si>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</si>
  <si>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</si>
  <si>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</si>
  <si>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</si>
  <si>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</si>
  <si>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</si>
  <si>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</si>
  <si>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</si>
  <si>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</si>
  <si>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</si>
  <si>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</si>
  <si>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</si>
  <si>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</si>
  <si>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</si>
  <si>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</si>
  <si>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</si>
  <si>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</si>
  <si>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</si>
  <si>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</si>
  <si>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</si>
  <si>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</si>
  <si>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</si>
  <si>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</si>
  <si>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</si>
  <si>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</si>
  <si>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</si>
  <si>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</si>
  <si>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</si>
  <si>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</si>
  <si>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</si>
  <si>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</si>
  <si>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</si>
  <si>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</si>
  <si>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</si>
  <si>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</si>
  <si>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</si>
  <si>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</si>
  <si>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</si>
  <si>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</si>
  <si>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</si>
  <si>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</si>
  <si>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</si>
  <si>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</si>
  <si>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</si>
  <si>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</si>
  <si>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</si>
  <si>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</si>
  <si>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</si>
  <si>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</si>
  <si>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</si>
  <si>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</si>
  <si>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</si>
  <si>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</si>
  <si>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</si>
  <si>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</si>
  <si>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</si>
  <si>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</si>
  <si>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</si>
  <si>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</si>
  <si>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</si>
  <si>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</si>
  <si>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</si>
  <si>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</si>
  <si>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</si>
  <si>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</si>
  <si>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</si>
  <si>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</si>
  <si>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</si>
  <si>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</si>
  <si>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</si>
  <si>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</si>
  <si>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</si>
  <si>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</si>
  <si>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</si>
  <si>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</si>
  <si>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</si>
  <si>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</si>
  <si>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</si>
  <si>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</si>
  <si>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</si>
  <si>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</si>
  <si>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</si>
  <si>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</si>
  <si>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</si>
  <si>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</si>
  <si>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</si>
  <si>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</si>
  <si>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</si>
  <si>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</si>
  <si>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</si>
  <si>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</si>
  <si>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</si>
  <si>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</si>
  <si>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</si>
  <si>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</si>
  <si>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</si>
  <si>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</si>
  <si>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</si>
  <si>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</si>
  <si>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</si>
  <si>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</si>
  <si>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</si>
  <si>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</si>
  <si>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</si>
  <si>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</si>
  <si>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</si>
  <si>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</si>
  <si>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</si>
  <si>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</si>
  <si>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</si>
  <si>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</si>
  <si>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</si>
  <si>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</si>
  <si>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</si>
  <si>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</si>
  <si>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</si>
  <si>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</si>
  <si>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</si>
  <si>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</si>
  <si>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</si>
  <si>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</si>
  <si>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</si>
  <si>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</si>
  <si>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</si>
  <si>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</si>
  <si>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</si>
  <si>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</si>
  <si>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</si>
  <si>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</si>
  <si>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</si>
  <si>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</si>
  <si>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</si>
  <si>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</si>
  <si>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</si>
  <si>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</si>
  <si>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</si>
  <si>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</si>
  <si>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</si>
  <si>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</si>
  <si>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</si>
  <si>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</si>
  <si>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</si>
  <si>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</si>
  <si>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</si>
  <si>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</si>
  <si>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</si>
  <si>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</si>
  <si>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</si>
  <si>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</si>
  <si>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</si>
  <si>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</si>
  <si>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</si>
  <si>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</si>
  <si>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</si>
  <si>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</si>
  <si>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</si>
  <si>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</si>
  <si>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</si>
  <si>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</si>
  <si>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</si>
  <si>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</si>
  <si>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</si>
  <si>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</si>
  <si>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</si>
  <si>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</si>
  <si>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</si>
  <si>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</si>
  <si>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</si>
  <si>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</si>
  <si>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</si>
  <si>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</si>
  <si>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</si>
  <si>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</si>
  <si>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</si>
  <si>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</si>
  <si>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</si>
  <si>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</si>
  <si>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</si>
  <si>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</si>
  <si>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</si>
  <si>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</si>
  <si>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</si>
  <si>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</si>
  <si>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</si>
  <si>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</si>
  <si>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</si>
  <si>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</si>
  <si>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</si>
  <si>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</si>
  <si>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</si>
  <si>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</si>
  <si>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</si>
  <si>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</si>
  <si>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</si>
  <si>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</si>
  <si>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</si>
  <si>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</si>
  <si>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</si>
  <si>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</si>
  <si>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</si>
  <si>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</si>
  <si>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</si>
  <si>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</si>
  <si>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</si>
  <si>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</si>
  <si>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</si>
  <si>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</si>
  <si>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</si>
  <si>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</si>
  <si>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</si>
  <si>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</si>
  <si>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</si>
  <si>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</si>
  <si>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</si>
  <si>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</si>
  <si>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</si>
  <si>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</si>
  <si>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</si>
  <si>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</si>
  <si>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</si>
  <si>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</si>
  <si>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</si>
  <si>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</si>
  <si>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</si>
  <si>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</si>
  <si>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</si>
  <si>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</si>
  <si>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</si>
  <si>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</si>
  <si>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</si>
  <si>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</si>
  <si>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</si>
  <si>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</si>
  <si>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</si>
  <si>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</si>
  <si>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</si>
  <si>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</si>
  <si>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</si>
  <si>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</si>
  <si>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</si>
  <si>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</si>
  <si>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</si>
  <si>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</si>
  <si>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</si>
  <si>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</si>
  <si>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</si>
  <si>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</si>
  <si>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</si>
  <si>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</si>
  <si>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</si>
  <si>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</si>
  <si>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</si>
  <si>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</si>
  <si>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</si>
  <si>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</si>
  <si>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</si>
  <si>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</si>
  <si>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</si>
  <si>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</si>
  <si>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</si>
  <si>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</si>
  <si>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</si>
  <si>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</si>
  <si>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</si>
  <si>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</si>
  <si>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</si>
  <si>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</si>
  <si>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</si>
  <si>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</si>
  <si>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</si>
  <si>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</si>
  <si>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</si>
  <si>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</si>
  <si>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</si>
  <si>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</si>
  <si>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</si>
  <si>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</si>
  <si>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</si>
  <si>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</si>
  <si>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</si>
  <si>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</si>
  <si>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</si>
  <si>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</si>
  <si>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</si>
  <si>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</si>
  <si>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</si>
  <si>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</si>
  <si>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</si>
  <si>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</si>
  <si>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</si>
  <si>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</si>
  <si>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</si>
  <si>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</si>
  <si>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</si>
  <si>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</si>
  <si>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</si>
  <si>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</si>
  <si>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</si>
  <si>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</si>
  <si>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</si>
  <si>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</si>
  <si>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</si>
  <si>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</si>
  <si>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</si>
  <si>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</si>
  <si>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</si>
  <si>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</si>
  <si>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</si>
  <si>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</si>
  <si>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</si>
  <si>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</si>
  <si>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</si>
  <si>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</si>
  <si>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</si>
  <si>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</si>
  <si>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</si>
  <si>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</si>
  <si>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</si>
  <si>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</si>
  <si>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</si>
  <si>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</si>
  <si>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</si>
  <si>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</si>
  <si>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</si>
  <si>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</si>
  <si>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</si>
  <si>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</si>
  <si>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</si>
  <si>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</si>
  <si>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</si>
  <si>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</si>
  <si>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</si>
  <si>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</si>
  <si>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</si>
  <si>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</si>
  <si>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</si>
  <si>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</si>
  <si>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</si>
  <si>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</si>
  <si>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</si>
  <si>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</si>
  <si>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</si>
  <si>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</si>
  <si>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</si>
  <si>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</si>
  <si>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</si>
  <si>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</si>
  <si>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</si>
  <si>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</si>
  <si>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</si>
  <si>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</si>
  <si>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</si>
  <si>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</si>
  <si>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</si>
  <si>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</si>
  <si>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</si>
  <si>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</si>
  <si>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</si>
  <si>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</si>
  <si>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</si>
  <si>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</si>
  <si>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</si>
  <si>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</si>
  <si>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</si>
  <si>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</si>
  <si>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</si>
  <si>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</si>
  <si>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</si>
  <si>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</si>
  <si>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</si>
  <si>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</si>
  <si>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</si>
  <si>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</si>
  <si>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</si>
  <si>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</si>
  <si>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</si>
  <si>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</si>
  <si>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</si>
  <si>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</si>
  <si>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</si>
  <si>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</si>
  <si>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</si>
  <si>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</si>
  <si>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</si>
  <si>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</si>
  <si>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</si>
  <si>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</si>
  <si>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</si>
  <si>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</si>
  <si>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</si>
  <si>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</si>
  <si>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</si>
  <si>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</si>
  <si>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</si>
  <si>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</si>
  <si>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</si>
  <si>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</si>
  <si>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</si>
  <si>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</si>
  <si>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</si>
  <si>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</si>
  <si>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</si>
  <si>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</si>
  <si>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</si>
  <si>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</si>
  <si>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</si>
  <si>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</si>
  <si>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</si>
  <si>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</si>
  <si>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</si>
  <si>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</si>
  <si>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</si>
  <si>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</si>
  <si>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</si>
  <si>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</si>
  <si>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</si>
  <si>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</si>
  <si>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</si>
  <si>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</si>
  <si>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</si>
  <si>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</si>
  <si>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</si>
  <si>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</si>
  <si>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</si>
  <si>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</si>
  <si>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</si>
  <si>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</si>
  <si>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</si>
  <si>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</si>
  <si>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</si>
  <si>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</si>
  <si>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</si>
  <si>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</si>
  <si>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</si>
  <si>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</si>
  <si>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</si>
  <si>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</si>
  <si>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</si>
  <si>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</si>
  <si>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</si>
  <si>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</si>
  <si>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</si>
  <si>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</si>
  <si>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</si>
  <si>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</si>
  <si>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</si>
  <si>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</si>
  <si>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</si>
  <si>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</si>
  <si>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</si>
  <si>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</si>
  <si>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</si>
  <si>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</si>
  <si>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</si>
  <si>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</si>
  <si>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</si>
  <si>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</si>
  <si>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</si>
  <si>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</si>
  <si>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</si>
  <si>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</si>
  <si>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</si>
  <si>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</si>
  <si>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</si>
  <si>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</si>
  <si>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</si>
  <si>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</si>
  <si>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</si>
  <si>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</si>
  <si>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</si>
  <si>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</si>
  <si>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</si>
  <si>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</si>
  <si>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</si>
  <si>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</si>
  <si>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</si>
  <si>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</si>
  <si>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</si>
  <si>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</si>
  <si>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</si>
  <si>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</si>
  <si>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</si>
  <si>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</si>
  <si>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</si>
  <si>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</si>
  <si>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</si>
  <si>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</si>
  <si>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</si>
  <si>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</si>
  <si>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</si>
  <si>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</si>
  <si>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</si>
  <si>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</si>
  <si>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</si>
  <si>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</si>
  <si>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</si>
  <si>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</si>
  <si>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</si>
  <si>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</si>
  <si>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</si>
  <si>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</si>
  <si>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</si>
  <si>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</si>
  <si>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</si>
  <si>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</si>
  <si>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</si>
  <si>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</si>
  <si>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</si>
  <si>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</si>
  <si>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</si>
  <si>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</si>
  <si>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</si>
  <si>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</si>
  <si>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</si>
  <si>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</si>
  <si>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</si>
  <si>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</si>
  <si>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</si>
  <si>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</si>
  <si>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</si>
  <si>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</si>
  <si>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</si>
  <si>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</si>
  <si>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</si>
  <si>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</si>
  <si>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</si>
  <si>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</si>
  <si>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</si>
  <si>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</si>
  <si>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</si>
  <si>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</si>
  <si>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</si>
  <si>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</si>
  <si>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</si>
  <si>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</si>
  <si>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</si>
  <si>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</si>
  <si>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</si>
  <si>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</si>
  <si>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</si>
  <si>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</si>
  <si>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</si>
  <si>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</si>
  <si>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</si>
  <si>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</si>
  <si>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</si>
  <si>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</si>
  <si>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</si>
  <si>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</si>
  <si>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</si>
  <si>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</si>
  <si>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</si>
  <si>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</si>
  <si>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</si>
  <si>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</si>
  <si>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</si>
  <si>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</si>
  <si>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</si>
  <si>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</si>
  <si>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</si>
  <si>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</si>
  <si>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</si>
  <si>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</si>
  <si>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</si>
  <si>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</si>
  <si>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</si>
  <si>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</si>
  <si>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</si>
  <si>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</si>
  <si>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</si>
  <si>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</si>
  <si>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</si>
  <si>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</si>
  <si>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</si>
  <si>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</si>
  <si>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</si>
  <si>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</si>
  <si>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</si>
  <si>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</si>
  <si>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</si>
  <si>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</si>
  <si>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</si>
  <si>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</si>
  <si>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</si>
  <si>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</si>
  <si>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</si>
  <si>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</si>
  <si>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</si>
  <si>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</si>
  <si>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</si>
  <si>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</si>
  <si>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</si>
  <si>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</si>
  <si>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</si>
  <si>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</si>
  <si>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</si>
  <si>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</si>
  <si>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</si>
  <si>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</si>
  <si>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</si>
  <si>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</si>
  <si>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</si>
  <si>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</si>
  <si>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</si>
  <si>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</si>
  <si>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</si>
  <si>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</si>
  <si>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</si>
  <si>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</si>
  <si>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</si>
  <si>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</si>
  <si>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</si>
  <si>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</si>
  <si>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</si>
  <si>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</si>
  <si>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</si>
  <si>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</si>
  <si>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</si>
  <si>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</si>
  <si>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</si>
  <si>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</si>
  <si>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</si>
  <si>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</si>
  <si>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</si>
  <si>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</si>
  <si>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</si>
  <si>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</si>
  <si>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</si>
  <si>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</si>
  <si>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</si>
  <si>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</si>
  <si>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</si>
  <si>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</si>
  <si>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</si>
  <si>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</si>
  <si>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</si>
  <si>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</si>
  <si>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</si>
  <si>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</si>
  <si>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</si>
  <si>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</si>
  <si>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</si>
  <si>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</si>
  <si>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</si>
  <si>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</si>
  <si>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</si>
  <si>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</si>
  <si>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</si>
  <si>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</si>
  <si>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</si>
  <si>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</si>
  <si>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</si>
  <si>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</si>
  <si>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</si>
  <si>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</si>
  <si>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</si>
  <si>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</si>
  <si>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</si>
  <si>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</si>
  <si>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</si>
  <si>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</si>
  <si>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</si>
  <si>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</si>
  <si>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</si>
  <si>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</si>
  <si>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</si>
  <si>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</si>
  <si>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</si>
  <si>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</si>
  <si>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</si>
  <si>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</si>
  <si>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</si>
  <si>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</si>
  <si>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</si>
  <si>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</si>
  <si>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</si>
  <si>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</si>
  <si>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</si>
  <si>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</si>
  <si>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</si>
  <si>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</si>
  <si>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</si>
  <si>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</si>
  <si>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</si>
  <si>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</si>
  <si>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</si>
  <si>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</si>
  <si>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</si>
  <si>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</si>
  <si>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</si>
  <si>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</si>
  <si>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</si>
  <si>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</si>
  <si>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</si>
  <si>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</si>
  <si>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</si>
  <si>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</si>
  <si>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</si>
  <si>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</si>
  <si>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</si>
  <si>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</si>
  <si>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</si>
  <si>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</si>
  <si>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</si>
  <si>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</si>
  <si>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</si>
  <si>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</si>
  <si>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</si>
  <si>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</si>
  <si>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</si>
  <si>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</si>
  <si>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</si>
  <si>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</si>
  <si>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</si>
  <si>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</si>
  <si>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</si>
  <si>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</si>
  <si>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</si>
  <si>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</si>
  <si>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</si>
  <si>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</si>
  <si>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</si>
  <si>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</si>
  <si>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</si>
  <si>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</si>
  <si>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</si>
  <si>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</si>
  <si>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</si>
  <si>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</si>
  <si>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</si>
  <si>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</si>
  <si>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</si>
  <si>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</si>
  <si>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</si>
  <si>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</si>
  <si>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</si>
  <si>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</si>
  <si>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</si>
  <si>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</si>
  <si>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</si>
  <si>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</si>
  <si>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</si>
  <si>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</si>
  <si>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</si>
  <si>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</si>
  <si>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</si>
  <si>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</si>
  <si>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</si>
  <si>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</si>
  <si>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</si>
  <si>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</si>
  <si>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</si>
  <si>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</si>
  <si>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</si>
  <si>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</si>
  <si>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</si>
  <si>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</si>
  <si>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</si>
  <si>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</si>
  <si>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</si>
  <si>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</si>
  <si>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</si>
  <si>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</si>
  <si>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</si>
  <si>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</si>
  <si>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</si>
  <si>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</si>
  <si>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</si>
  <si>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</si>
  <si>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</si>
  <si>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</si>
  <si>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</si>
  <si>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</si>
  <si>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</si>
  <si>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</si>
  <si>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</si>
  <si>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</si>
  <si>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</si>
  <si>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</si>
  <si>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</si>
  <si>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</si>
  <si>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</si>
  <si>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</si>
  <si>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</si>
  <si>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</si>
  <si>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</si>
  <si>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</si>
  <si>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</si>
  <si>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</si>
  <si>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</si>
  <si>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</si>
  <si>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</si>
  <si>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</si>
  <si>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</si>
  <si>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</si>
  <si>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</si>
  <si>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</si>
  <si>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</si>
  <si>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</si>
  <si>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</si>
  <si>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</si>
  <si>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</si>
  <si>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</si>
  <si>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</si>
  <si>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</si>
  <si>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</si>
  <si>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</si>
  <si>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</si>
  <si>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</si>
  <si>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</si>
  <si>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</si>
  <si>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</si>
  <si>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</si>
  <si>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</si>
  <si>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</si>
  <si>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</si>
  <si>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</si>
  <si>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</si>
  <si>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</si>
  <si>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</si>
  <si>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</si>
  <si>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</si>
  <si>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</si>
  <si>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</si>
  <si>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</si>
  <si>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</si>
  <si>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</si>
  <si>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</si>
  <si>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</si>
  <si>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</si>
  <si>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</si>
  <si>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</si>
  <si>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</si>
  <si>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</si>
  <si>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</si>
  <si>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</si>
  <si>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</si>
  <si>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</si>
  <si>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</si>
  <si>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</si>
  <si>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</si>
  <si>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</si>
  <si>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</si>
  <si>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</si>
  <si>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</si>
  <si>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</si>
  <si>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</si>
  <si>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</si>
  <si>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</si>
  <si>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</si>
  <si>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</si>
  <si>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</si>
  <si>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</si>
  <si>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</si>
  <si>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</si>
  <si>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</si>
  <si>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</si>
  <si>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</si>
  <si>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</si>
  <si>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</si>
  <si>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</si>
  <si>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</si>
  <si>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</si>
  <si>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</si>
  <si>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</si>
  <si>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</si>
  <si>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</si>
  <si>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</si>
  <si>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</si>
  <si>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</si>
  <si>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</si>
  <si>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</si>
  <si>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</si>
  <si>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</si>
  <si>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</si>
  <si>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</si>
  <si>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</si>
  <si>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</si>
  <si>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</si>
  <si>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</si>
  <si>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</si>
  <si>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</si>
  <si>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</si>
  <si>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</si>
  <si>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</si>
  <si>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</si>
  <si>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</si>
  <si>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</si>
  <si>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</si>
  <si>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</si>
  <si>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</si>
  <si>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</si>
  <si>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</si>
  <si>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</si>
  <si>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</si>
  <si>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</si>
  <si>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</si>
  <si>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</si>
  <si>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</si>
  <si>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</si>
  <si>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</si>
  <si>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</si>
  <si>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</si>
  <si>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</si>
  <si>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</si>
  <si>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</si>
  <si>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</si>
  <si>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</si>
  <si>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</si>
  <si>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</si>
  <si>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</si>
  <si>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</si>
  <si>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</si>
  <si>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</si>
  <si>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</si>
  <si>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</si>
  <si>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</si>
  <si>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</si>
  <si>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</si>
  <si>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</si>
  <si>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</si>
  <si>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</si>
  <si>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</si>
  <si>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</si>
  <si>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</si>
  <si>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</si>
  <si>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</si>
  <si>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</si>
  <si>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</si>
  <si>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</si>
  <si>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</si>
  <si>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</si>
  <si>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</si>
  <si>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</si>
  <si>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</si>
  <si>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</si>
  <si>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</si>
  <si>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</si>
  <si>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</si>
  <si>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</si>
  <si>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</si>
  <si>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</si>
  <si>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</si>
  <si>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</si>
  <si>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</si>
  <si>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</si>
  <si>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</si>
  <si>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</si>
  <si>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</si>
  <si>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</si>
  <si>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</si>
  <si>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</si>
  <si>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</si>
  <si>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</si>
  <si>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</si>
  <si>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</si>
  <si>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</si>
  <si>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</si>
  <si>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</si>
  <si>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</si>
  <si>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</si>
  <si>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</si>
  <si>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</si>
  <si>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</si>
  <si>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</si>
  <si>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</si>
  <si>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</si>
  <si>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</si>
  <si>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</si>
  <si>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</si>
  <si>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</si>
  <si>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</si>
  <si>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</si>
  <si>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</si>
  <si>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</si>
  <si>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</si>
  <si>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</si>
  <si>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</si>
  <si>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</si>
  <si>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</si>
  <si>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</si>
  <si>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</si>
  <si>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</si>
  <si>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</si>
  <si>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</si>
  <si>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</si>
  <si>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</si>
  <si>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</si>
  <si>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</si>
  <si>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</si>
  <si>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</si>
  <si>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</si>
  <si>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</si>
  <si>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</si>
  <si>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</si>
  <si>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</si>
  <si>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</si>
  <si>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</si>
  <si>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</si>
  <si>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</si>
  <si>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</si>
  <si>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</si>
  <si>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</si>
  <si>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</si>
  <si>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</si>
  <si>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</si>
  <si>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</si>
  <si>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</si>
  <si>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</si>
  <si>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</si>
  <si>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</si>
  <si>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</si>
  <si>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</si>
  <si>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</si>
  <si>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</si>
  <si>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</si>
  <si>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</si>
  <si>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</si>
  <si>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</si>
  <si>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</si>
  <si>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</si>
  <si>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</si>
  <si>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</si>
  <si>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</si>
  <si>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</si>
  <si>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</si>
  <si>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</si>
  <si>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</si>
  <si>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</si>
  <si>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</si>
  <si>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</si>
  <si>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</si>
  <si>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</si>
  <si>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</si>
  <si>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</si>
  <si>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</si>
  <si>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</si>
  <si>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</si>
  <si>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</si>
  <si>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</si>
  <si>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</si>
  <si>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</si>
  <si>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</si>
  <si>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</si>
  <si>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</si>
  <si>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</si>
  <si>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</si>
  <si>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</si>
  <si>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</si>
  <si>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</si>
  <si>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</si>
  <si>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</si>
  <si>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</si>
  <si>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</si>
  <si>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</si>
  <si>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</si>
  <si>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</si>
  <si>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</si>
  <si>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</si>
  <si>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</si>
  <si>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</si>
  <si>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</si>
  <si>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</si>
  <si>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</si>
  <si>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</si>
  <si>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</si>
  <si>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</si>
  <si>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</si>
  <si>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</si>
  <si>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</si>
  <si>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</si>
  <si>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</si>
  <si>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</si>
  <si>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</si>
  <si>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</si>
  <si>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</si>
  <si>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</si>
  <si>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</si>
  <si>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</si>
  <si>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</si>
  <si>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</si>
  <si>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</si>
  <si>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</si>
  <si>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</si>
  <si>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</si>
  <si>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</si>
  <si>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</si>
  <si>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</si>
  <si>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</si>
  <si>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</si>
  <si>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</si>
  <si>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</si>
  <si>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</si>
  <si>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</si>
  <si>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</si>
  <si>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</si>
  <si>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</si>
  <si>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</si>
  <si>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</si>
  <si>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</si>
  <si>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</si>
  <si>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</si>
  <si>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</si>
  <si>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</si>
  <si>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</si>
  <si>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</si>
  <si>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</si>
  <si>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</si>
  <si>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</si>
  <si>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</si>
  <si>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</si>
  <si>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</si>
  <si>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</si>
  <si>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</si>
  <si>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</si>
  <si>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</si>
  <si>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</si>
  <si>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</si>
  <si>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</si>
  <si>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</si>
  <si>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</si>
  <si>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</si>
  <si>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</si>
  <si>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</si>
  <si>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</si>
  <si>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</si>
  <si>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</si>
  <si>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</si>
  <si>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</si>
  <si>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</si>
  <si>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</si>
  <si>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</si>
  <si>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</si>
  <si>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</si>
  <si>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</si>
  <si>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</si>
  <si>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</si>
  <si>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</si>
  <si>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</si>
  <si>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</si>
  <si>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</si>
  <si>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</si>
  <si>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</si>
  <si>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</si>
  <si>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</si>
  <si>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</si>
  <si>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</si>
  <si>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</si>
  <si>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</si>
  <si>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</si>
  <si>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</si>
  <si>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</si>
  <si>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</si>
  <si>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</si>
  <si>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</si>
  <si>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</si>
  <si>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</si>
  <si>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</si>
  <si>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</si>
  <si>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</si>
  <si>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</si>
  <si>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</si>
  <si>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</si>
  <si>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</si>
  <si>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</si>
  <si>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</si>
  <si>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</si>
  <si>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</si>
  <si>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</si>
  <si>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</si>
  <si>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</si>
  <si>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</si>
  <si>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</si>
  <si>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</si>
  <si>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</si>
  <si>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</si>
  <si>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</si>
  <si>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</si>
  <si>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</si>
  <si>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</si>
  <si>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</si>
  <si>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</si>
  <si>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</si>
  <si>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</si>
  <si>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</si>
  <si>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</si>
  <si>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</si>
  <si>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</si>
  <si>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</si>
  <si>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</si>
  <si>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</si>
  <si>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</si>
  <si>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</si>
  <si>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</si>
  <si>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</si>
  <si>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</si>
  <si>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</si>
  <si>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</si>
  <si>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</si>
  <si>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</si>
  <si>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</si>
  <si>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</si>
  <si>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</si>
  <si>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</si>
  <si>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</si>
  <si>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</si>
  <si>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</si>
  <si>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</si>
  <si>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</si>
  <si>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</si>
  <si>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</si>
  <si>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</si>
  <si>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</si>
  <si>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</si>
  <si>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</si>
  <si>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</si>
  <si>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</si>
  <si>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</si>
  <si>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</si>
  <si>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</si>
  <si>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</si>
  <si>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</si>
  <si>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</si>
  <si>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</si>
  <si>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</si>
  <si>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</si>
  <si>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</si>
  <si>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</si>
  <si>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</si>
  <si>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</si>
  <si>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</si>
  <si>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</si>
  <si>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</si>
  <si>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</si>
  <si>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</si>
  <si>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</si>
  <si>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</si>
  <si>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</si>
  <si>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</si>
  <si>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</si>
  <si>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</si>
  <si>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</si>
  <si>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</si>
  <si>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</si>
  <si>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</si>
  <si>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</si>
  <si>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</si>
  <si>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</si>
  <si>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</si>
  <si>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</si>
  <si>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</si>
  <si>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</si>
  <si>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</si>
  <si>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</si>
  <si>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</si>
  <si>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</si>
  <si>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</si>
  <si>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</si>
  <si>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</si>
  <si>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</si>
  <si>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</si>
  <si>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</si>
  <si>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</si>
  <si>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</si>
  <si>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</si>
  <si>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</si>
  <si>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</si>
  <si>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</si>
  <si>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</si>
  <si>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</si>
  <si>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</si>
  <si>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</si>
  <si>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</si>
  <si>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</si>
  <si>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</si>
  <si>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</si>
  <si>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</si>
  <si>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</si>
  <si>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</si>
  <si>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</si>
  <si>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</si>
  <si>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</si>
  <si>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</si>
  <si>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</si>
  <si>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</si>
  <si>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</si>
  <si>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</si>
  <si>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</si>
  <si>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</si>
  <si>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</si>
  <si>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</si>
  <si>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</si>
  <si>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</si>
  <si>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</si>
  <si>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</si>
  <si>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</si>
  <si>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</si>
  <si>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</si>
  <si>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</si>
  <si>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</si>
  <si>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</si>
  <si>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</si>
  <si>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</si>
  <si>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</si>
  <si>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</si>
  <si>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</si>
  <si>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</si>
  <si>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</si>
  <si>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</si>
  <si>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</si>
  <si>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</si>
  <si>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</si>
  <si>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</si>
  <si>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</si>
  <si>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</si>
  <si>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</si>
  <si>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</si>
  <si>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</si>
  <si>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</si>
  <si>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</si>
  <si>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</si>
  <si>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</si>
  <si>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</si>
  <si>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</si>
  <si>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</si>
  <si>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</si>
  <si>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</si>
  <si>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</si>
  <si>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</si>
  <si>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</si>
  <si>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</si>
  <si>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</si>
  <si>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</si>
  <si>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</si>
  <si>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</si>
  <si>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</si>
  <si>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</si>
  <si>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</si>
  <si>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</si>
  <si>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</si>
  <si>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</si>
  <si>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</si>
  <si>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</si>
  <si>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</si>
  <si>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</si>
  <si>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</si>
  <si>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</si>
  <si>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</si>
  <si>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</si>
  <si>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</si>
  <si>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</si>
  <si>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</si>
  <si>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</si>
  <si>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</si>
  <si>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</si>
  <si>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</si>
  <si>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</si>
  <si>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</si>
  <si>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</si>
  <si>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</si>
  <si>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</si>
  <si>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</si>
  <si>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</si>
  <si>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</si>
  <si>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</si>
  <si>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</si>
  <si>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</si>
  <si>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</si>
  <si>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</si>
  <si>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</si>
  <si>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</si>
  <si>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</si>
  <si>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</si>
  <si>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</si>
  <si>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</si>
  <si>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</si>
  <si>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</si>
  <si>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</si>
  <si>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</si>
  <si>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</si>
  <si>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</si>
  <si>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</si>
  <si>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</si>
  <si>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</si>
  <si>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</si>
  <si>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</si>
  <si>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</si>
  <si>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</si>
  <si>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</si>
  <si>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</si>
  <si>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</si>
  <si>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</si>
  <si>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</si>
  <si>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</si>
  <si>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</si>
  <si>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</si>
  <si>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</si>
  <si>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</si>
  <si>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</si>
  <si>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</si>
  <si>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</si>
  <si>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</si>
  <si>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</si>
  <si>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</si>
  <si>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</si>
  <si>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</si>
  <si>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</si>
  <si>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</si>
  <si>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</si>
  <si>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</si>
  <si>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</si>
  <si>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</si>
  <si>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</si>
  <si>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</si>
  <si>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</si>
  <si>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</si>
  <si>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</si>
  <si>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</si>
  <si>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</si>
  <si>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</si>
  <si>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</si>
  <si>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</si>
  <si>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</si>
  <si>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</si>
  <si>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</si>
  <si>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</si>
  <si>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</si>
  <si>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</si>
  <si>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</si>
  <si>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</si>
  <si>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</si>
  <si>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</si>
  <si>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</si>
  <si>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</si>
  <si>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</si>
  <si>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</si>
  <si>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</si>
  <si>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</si>
  <si>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</si>
  <si>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</si>
  <si>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</si>
  <si>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</si>
  <si>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</si>
  <si>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</si>
  <si>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</si>
  <si>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</si>
  <si>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</si>
  <si>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</si>
  <si>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</si>
  <si>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</si>
  <si>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</si>
  <si>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</si>
  <si>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</si>
  <si>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</si>
  <si>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</si>
  <si>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</si>
  <si>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</si>
  <si>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</si>
  <si>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</si>
  <si>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</si>
  <si>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</si>
  <si>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</si>
  <si>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</si>
  <si>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</si>
  <si>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</si>
  <si>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</si>
  <si>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</si>
  <si>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</si>
  <si>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</si>
  <si>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</si>
  <si>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</si>
  <si>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</si>
  <si>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</si>
  <si>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</si>
  <si>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</si>
  <si>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</si>
  <si>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</si>
  <si>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</si>
  <si>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</si>
  <si>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</si>
  <si>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</si>
  <si>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</si>
  <si>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</si>
  <si>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</si>
  <si>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</si>
  <si>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</si>
  <si>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</si>
  <si>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</si>
  <si>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</si>
  <si>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</si>
  <si>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</si>
  <si>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</si>
  <si>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</si>
  <si>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</si>
  <si>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</si>
  <si>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</si>
  <si>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</si>
  <si>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</si>
  <si>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</si>
  <si>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</si>
  <si>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</si>
  <si>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</si>
  <si>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</si>
  <si>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</si>
  <si>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</si>
  <si>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</si>
  <si>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</si>
  <si>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</si>
  <si>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</si>
  <si>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</si>
  <si>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</si>
  <si>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</si>
  <si>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</si>
  <si>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</si>
  <si>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</si>
  <si>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</si>
  <si>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</si>
  <si>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</si>
  <si>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</si>
  <si>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</si>
  <si>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</si>
  <si>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</si>
  <si>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</si>
  <si>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</si>
  <si>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</si>
  <si>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</si>
  <si>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</si>
  <si>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</si>
  <si>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</si>
  <si>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</si>
  <si>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</si>
  <si>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</si>
  <si>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</si>
  <si>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</si>
  <si>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</si>
  <si>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</si>
  <si>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</si>
  <si>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</si>
  <si>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</si>
  <si>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</si>
  <si>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</si>
  <si>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</si>
  <si>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</si>
  <si>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</si>
  <si>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</si>
  <si>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</si>
  <si>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</si>
  <si>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</si>
  <si>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</si>
  <si>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</si>
  <si>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</si>
  <si>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</si>
  <si>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</si>
  <si>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</si>
  <si>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</si>
  <si>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</si>
  <si>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</si>
  <si>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</si>
  <si>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</si>
  <si>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</si>
  <si>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</si>
  <si>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</si>
  <si>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</si>
  <si>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</si>
  <si>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</si>
  <si>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</si>
  <si>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</si>
  <si>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</si>
  <si>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</si>
  <si>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</si>
  <si>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</si>
  <si>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</si>
  <si>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</si>
  <si>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</si>
  <si>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</si>
  <si>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</si>
  <si>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</si>
  <si>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</si>
  <si>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</si>
  <si>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</si>
  <si>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</si>
  <si>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</si>
  <si>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</si>
  <si>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</si>
  <si>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</si>
  <si>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</si>
  <si>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</si>
  <si>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</si>
  <si>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</si>
  <si>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</si>
  <si>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</si>
  <si>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</si>
  <si>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</si>
  <si>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</si>
  <si>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</si>
  <si>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</si>
  <si>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</si>
  <si>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</si>
  <si>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</si>
  <si>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</si>
  <si>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</si>
  <si>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</si>
  <si>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</si>
  <si>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</si>
  <si>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</si>
  <si>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</si>
  <si>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</si>
  <si>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</si>
  <si>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</si>
  <si>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</si>
  <si>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</si>
  <si>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</si>
  <si>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</si>
  <si>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</si>
  <si>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</si>
  <si>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</si>
  <si>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</si>
  <si>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</si>
  <si>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</si>
  <si>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</si>
  <si>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</si>
  <si>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</si>
  <si>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</si>
  <si>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</si>
  <si>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</si>
  <si>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</si>
  <si>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</si>
  <si>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</si>
  <si>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</si>
  <si>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</si>
  <si>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</si>
  <si>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</si>
  <si>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</si>
  <si>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</si>
  <si>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</si>
  <si>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</si>
  <si>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</si>
  <si>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</si>
  <si>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</si>
  <si>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</si>
  <si>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</si>
  <si>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</si>
  <si>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</si>
  <si>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</si>
  <si>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</si>
  <si>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</si>
  <si>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</si>
  <si>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</si>
  <si>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</si>
  <si>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</si>
  <si>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</si>
  <si>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</si>
  <si>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</si>
  <si>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</si>
  <si>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</si>
  <si>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</si>
  <si>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</si>
  <si>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</si>
  <si>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</si>
  <si>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</si>
  <si>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</si>
  <si>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</si>
  <si>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</si>
  <si>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</si>
  <si>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</si>
  <si>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</si>
  <si>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</si>
  <si>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</si>
  <si>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</si>
  <si>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</si>
  <si>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</si>
  <si>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</si>
  <si>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</si>
  <si>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</si>
  <si>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</si>
  <si>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</si>
  <si>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</si>
  <si>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</si>
  <si>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</si>
  <si>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</si>
  <si>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</si>
  <si>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</si>
  <si>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</si>
  <si>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</si>
  <si>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</si>
  <si>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</si>
  <si>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</si>
  <si>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</si>
  <si>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</si>
  <si>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</si>
  <si>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</si>
  <si>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</si>
  <si>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</si>
  <si>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</si>
  <si>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</si>
  <si>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</si>
  <si>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</si>
  <si>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</si>
  <si>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</si>
  <si>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</si>
  <si>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</si>
  <si>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</si>
  <si>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</si>
  <si>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</si>
  <si>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</si>
  <si>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</si>
  <si>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</si>
  <si>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</si>
  <si>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</si>
  <si>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</si>
  <si>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</si>
  <si>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</si>
  <si>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</si>
  <si>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</si>
  <si>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</si>
  <si>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</si>
  <si>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</si>
  <si>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</si>
  <si>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</si>
  <si>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</si>
  <si>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</si>
  <si>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</si>
  <si>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</si>
  <si>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</si>
  <si>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</si>
  <si>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</si>
  <si>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</si>
  <si>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</si>
  <si>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</si>
  <si>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</si>
  <si>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</si>
  <si>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</si>
  <si>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</si>
  <si>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</si>
  <si>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</si>
  <si>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</si>
  <si>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</si>
  <si>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</si>
  <si>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</si>
  <si>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</si>
  <si>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</si>
  <si>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</si>
  <si>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</si>
  <si>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</si>
  <si>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</si>
  <si>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</si>
  <si>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</si>
  <si>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</si>
  <si>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</si>
  <si>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</si>
  <si>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</si>
  <si>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</si>
  <si>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</si>
  <si>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</si>
  <si>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</si>
  <si>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</si>
  <si>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</si>
  <si>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</si>
  <si>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</si>
  <si>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</si>
  <si>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</si>
  <si>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</si>
  <si>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</si>
  <si>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</si>
  <si>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</si>
  <si>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</si>
  <si>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</si>
  <si>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</si>
  <si>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</si>
  <si>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</si>
  <si>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</si>
  <si>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</si>
  <si>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</si>
  <si>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</si>
  <si>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</si>
  <si>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</si>
  <si>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</si>
  <si>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</si>
  <si>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</si>
  <si>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</si>
  <si>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</si>
  <si>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</si>
  <si>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</si>
  <si>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</si>
  <si>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</si>
  <si>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</si>
  <si>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</si>
  <si>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</si>
  <si>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</si>
  <si>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</si>
  <si>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</si>
  <si>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</si>
  <si>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</si>
  <si>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</si>
  <si>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</si>
  <si>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</si>
  <si>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</si>
  <si>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</si>
  <si>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</si>
  <si>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</si>
  <si>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</si>
  <si>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</si>
  <si>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</si>
  <si>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</si>
  <si>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</si>
  <si>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</si>
  <si>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</si>
  <si>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</si>
  <si>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</si>
  <si>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</si>
  <si>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</si>
  <si>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</si>
  <si>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</si>
  <si>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</si>
  <si>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</si>
  <si>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</si>
  <si>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</si>
  <si>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</si>
  <si>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</si>
  <si>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</si>
  <si>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</si>
  <si>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</si>
  <si>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</si>
  <si>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</si>
  <si>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</si>
  <si>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</si>
  <si>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</si>
  <si>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</si>
  <si>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</si>
  <si>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</si>
  <si>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</si>
  <si>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</si>
  <si>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</si>
  <si>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</si>
  <si>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</si>
  <si>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</si>
  <si>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</si>
  <si>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</si>
  <si>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</si>
  <si>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</si>
  <si>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</si>
  <si>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</si>
  <si>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</si>
  <si>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</si>
  <si>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</si>
  <si>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</si>
  <si>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</si>
  <si>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</si>
  <si>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</si>
  <si>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</si>
  <si>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</si>
  <si>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</si>
  <si>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</si>
  <si>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</si>
  <si>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</si>
  <si>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</si>
  <si>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</si>
  <si>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</si>
  <si>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</si>
  <si>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</si>
  <si>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</si>
  <si>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</si>
  <si>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</si>
  <si>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</si>
  <si>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</si>
  <si>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</si>
  <si>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</si>
  <si>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</si>
  <si>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</si>
  <si>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</si>
  <si>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</si>
  <si>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</si>
  <si>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</si>
  <si>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</si>
  <si>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</si>
  <si>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</si>
  <si>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</si>
  <si>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</si>
  <si>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</si>
  <si>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</si>
  <si>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</si>
  <si>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</si>
  <si>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</si>
  <si>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</si>
  <si>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</si>
  <si>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</si>
  <si>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</si>
  <si>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</si>
  <si>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</si>
  <si>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</si>
  <si>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</si>
  <si>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</si>
  <si>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</si>
  <si>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</si>
  <si>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</si>
  <si>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</si>
  <si>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</si>
  <si>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</si>
  <si>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</si>
  <si>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</si>
  <si>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</si>
  <si>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</si>
  <si>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</si>
  <si>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</si>
  <si>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</si>
  <si>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</si>
  <si>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</si>
  <si>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</si>
  <si>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</si>
  <si>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</si>
  <si>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</si>
  <si>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</si>
  <si>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</si>
  <si>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</si>
  <si>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</si>
  <si>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</si>
  <si>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</si>
  <si>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</si>
  <si>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</si>
  <si>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</si>
  <si>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</si>
  <si>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</si>
  <si>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</si>
  <si>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</si>
  <si>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</si>
  <si>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</si>
  <si>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</si>
  <si>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</si>
  <si>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</si>
  <si>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</si>
  <si>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</si>
  <si>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</si>
  <si>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</si>
  <si>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</si>
  <si>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</si>
  <si>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</si>
  <si>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</si>
  <si>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</si>
  <si>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</si>
  <si>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</si>
  <si>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</si>
  <si>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</si>
  <si>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</si>
  <si>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</si>
  <si>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</si>
  <si>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</si>
  <si>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</si>
  <si>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</si>
  <si>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</si>
  <si>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</si>
  <si>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</si>
  <si>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</si>
  <si>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</si>
  <si>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</si>
  <si>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</si>
  <si>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</si>
  <si>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</si>
  <si>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</si>
  <si>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</si>
  <si>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</si>
  <si>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</si>
  <si>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</si>
  <si>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</si>
  <si>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</si>
  <si>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</si>
  <si>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</si>
  <si>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</si>
  <si>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</si>
  <si>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</si>
  <si>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</si>
  <si>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</si>
  <si>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</si>
  <si>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</si>
  <si>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</si>
  <si>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</si>
  <si>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</si>
  <si>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</si>
  <si>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</si>
  <si>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</si>
  <si>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</si>
  <si>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</si>
  <si>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</si>
  <si>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</si>
  <si>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</si>
  <si>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</si>
  <si>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</si>
  <si>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</si>
  <si>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</si>
  <si>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</si>
  <si>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</si>
  <si>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</si>
  <si>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</si>
  <si>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</si>
  <si>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</si>
  <si>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</si>
  <si>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</si>
  <si>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</si>
  <si>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</si>
  <si>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</si>
  <si>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</si>
  <si>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</si>
  <si>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</si>
  <si>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</si>
  <si>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</si>
  <si>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</si>
  <si>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</si>
  <si>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</si>
  <si>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</si>
  <si>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</si>
  <si>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</si>
  <si>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</si>
  <si>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</si>
  <si>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</si>
  <si>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</si>
  <si>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</si>
  <si>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</si>
  <si>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</si>
  <si>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</si>
  <si>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</si>
  <si>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</si>
  <si>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</si>
  <si>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</si>
  <si>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</si>
  <si>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</si>
  <si>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</si>
  <si>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</si>
  <si>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</si>
  <si>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</si>
  <si>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</si>
  <si>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</si>
  <si>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</si>
  <si>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</si>
  <si>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</si>
  <si>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</si>
  <si>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</si>
  <si>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</si>
  <si>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</si>
  <si>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</si>
  <si>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</si>
  <si>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</si>
  <si>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</si>
  <si>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</si>
  <si>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</si>
  <si>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</si>
  <si>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</si>
  <si>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</si>
  <si>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</si>
  <si>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</si>
  <si>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</si>
  <si>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</si>
  <si>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</si>
  <si>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</si>
  <si>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</si>
  <si>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</si>
  <si>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</si>
  <si>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</si>
  <si>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</si>
  <si>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</si>
  <si>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</si>
  <si>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</si>
  <si>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</si>
  <si>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</si>
  <si>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</si>
  <si>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</si>
  <si>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</si>
  <si>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</si>
  <si>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</si>
  <si>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</si>
  <si>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</si>
  <si>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</si>
  <si>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</si>
  <si>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</si>
  <si>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</si>
  <si>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</si>
  <si>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</si>
  <si>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</si>
  <si>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</si>
  <si>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</si>
  <si>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</si>
  <si>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</si>
  <si>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</si>
  <si>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</si>
  <si>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</si>
  <si>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</si>
  <si>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</si>
  <si>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</si>
  <si>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</si>
  <si>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</si>
  <si>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</si>
  <si>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</si>
  <si>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</si>
  <si>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</si>
  <si>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</si>
  <si>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</si>
  <si>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</si>
  <si>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</si>
  <si>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</si>
  <si>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</si>
  <si>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</si>
  <si>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</si>
  <si>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</si>
  <si>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</si>
  <si>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</si>
  <si>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</si>
  <si>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</si>
  <si>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</si>
  <si>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</si>
  <si>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</si>
  <si>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</si>
  <si>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</si>
  <si>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</si>
  <si>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</si>
  <si>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</si>
  <si>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</si>
  <si>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</si>
  <si>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</si>
  <si>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</si>
  <si>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</si>
  <si>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</si>
  <si>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</si>
  <si>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</si>
  <si>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</si>
  <si>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</si>
  <si>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</si>
  <si>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</si>
  <si>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</si>
  <si>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</si>
  <si>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</si>
  <si>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</si>
  <si>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</si>
  <si>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</si>
  <si>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</si>
  <si>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</si>
  <si>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</si>
  <si>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</si>
  <si>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</si>
  <si>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</si>
  <si>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</si>
  <si>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</si>
  <si>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</si>
  <si>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</si>
  <si>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</si>
  <si>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</si>
  <si>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</si>
  <si>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</si>
  <si>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</si>
  <si>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</si>
  <si>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</si>
  <si>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</si>
  <si>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</si>
  <si>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</si>
  <si>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</si>
  <si>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</si>
  <si>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</si>
  <si>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</si>
  <si>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</si>
  <si>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</si>
  <si>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</si>
  <si>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</si>
  <si>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</si>
  <si>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</si>
  <si>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</si>
  <si>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</si>
  <si>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</si>
  <si>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</si>
  <si>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</si>
  <si>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</si>
  <si>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</si>
  <si>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</si>
  <si>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</si>
  <si>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</si>
  <si>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</si>
  <si>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</si>
  <si>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</si>
  <si>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</si>
  <si>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</si>
  <si>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</si>
  <si>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</si>
  <si>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</si>
  <si>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</si>
  <si>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</si>
  <si>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</si>
  <si>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</si>
  <si>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</si>
  <si>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</si>
  <si>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</si>
  <si>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</si>
  <si>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</si>
  <si>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</si>
  <si>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</si>
  <si>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</si>
  <si>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</si>
  <si>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</si>
  <si>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</si>
  <si>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</si>
  <si>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</si>
  <si>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</si>
  <si>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</si>
  <si>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</si>
  <si>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</si>
  <si>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</si>
  <si>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</si>
  <si>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</si>
  <si>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</si>
  <si>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</si>
  <si>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</si>
  <si>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</si>
  <si>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</si>
  <si>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</si>
  <si>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</si>
  <si>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</si>
  <si>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</si>
  <si>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</si>
  <si>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</si>
  <si>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</si>
  <si>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</si>
  <si>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</si>
  <si>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</si>
  <si>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</si>
  <si>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</si>
  <si>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</si>
  <si>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</si>
  <si>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</si>
  <si>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</si>
  <si>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</si>
  <si>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</si>
  <si>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</si>
  <si>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</si>
  <si>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</si>
  <si>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</si>
  <si>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</si>
  <si>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</si>
  <si>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</si>
  <si>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</si>
  <si>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</si>
  <si>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</si>
  <si>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</si>
  <si>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</si>
  <si>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</si>
  <si>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</si>
  <si>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</si>
  <si>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</si>
  <si>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</si>
  <si>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</si>
  <si>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</si>
  <si>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</si>
  <si>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</si>
  <si>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</si>
  <si>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</si>
  <si>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</si>
  <si>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</si>
  <si>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</si>
  <si>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</si>
  <si>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</si>
  <si>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</si>
  <si>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</si>
  <si>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</si>
  <si>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</si>
  <si>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</si>
  <si>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</si>
  <si>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</si>
  <si>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</si>
  <si>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</si>
  <si>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</si>
  <si>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</si>
  <si>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</si>
  <si>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</si>
  <si>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</si>
  <si>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</si>
  <si>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</si>
  <si>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</si>
  <si>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</si>
  <si>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</si>
  <si>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</si>
  <si>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</si>
  <si>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</si>
  <si>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</si>
  <si>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</si>
  <si>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</si>
  <si>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</si>
  <si>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</si>
  <si>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</si>
  <si>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</si>
  <si>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</si>
  <si>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</si>
  <si>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</si>
  <si>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</si>
  <si>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</si>
  <si>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</si>
  <si>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</si>
  <si>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</si>
  <si>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</si>
  <si>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</si>
  <si>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</si>
  <si>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</si>
  <si>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</si>
  <si>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</si>
  <si>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</si>
  <si>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</si>
  <si>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</si>
  <si>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</si>
  <si>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</si>
  <si>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</si>
  <si>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</si>
  <si>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</si>
  <si>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</si>
  <si>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</si>
  <si>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</si>
  <si>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</si>
  <si>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</si>
  <si>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</si>
  <si>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</si>
  <si>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</si>
  <si>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</si>
  <si>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</si>
  <si>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</si>
  <si>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</si>
  <si>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</si>
  <si>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</si>
  <si>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</si>
  <si>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</si>
  <si>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</si>
  <si>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</si>
  <si>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</si>
  <si>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</si>
  <si>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</si>
  <si>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</si>
  <si>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</si>
  <si>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</si>
  <si>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</si>
  <si>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</si>
  <si>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</si>
  <si>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</si>
  <si>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</si>
  <si>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</si>
  <si>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</si>
  <si>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</si>
  <si>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</si>
  <si>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</si>
  <si>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</si>
  <si>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</si>
  <si>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</si>
  <si>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</si>
  <si>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</si>
  <si>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</si>
  <si>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</si>
  <si>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</si>
  <si>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</si>
  <si>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</si>
  <si>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</si>
  <si>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</si>
  <si>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</si>
  <si>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</si>
  <si>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</si>
  <si>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</si>
  <si>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</si>
  <si>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</si>
  <si>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</si>
  <si>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</si>
  <si>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</si>
  <si>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</si>
  <si>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</si>
  <si>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</si>
  <si>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</si>
  <si>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</si>
  <si>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</si>
  <si>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</si>
  <si>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</si>
  <si>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</si>
  <si>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</si>
  <si>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</si>
  <si>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</si>
  <si>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</si>
  <si>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</si>
  <si>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</si>
  <si>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</si>
  <si>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</si>
  <si>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</si>
  <si>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</si>
  <si>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</si>
  <si>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</si>
  <si>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</si>
  <si>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</si>
  <si>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</si>
  <si>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</si>
  <si>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</si>
  <si>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</si>
  <si>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</si>
  <si>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</si>
  <si>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</si>
  <si>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</si>
  <si>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</si>
  <si>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</si>
  <si>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</si>
  <si>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</si>
  <si>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</si>
  <si>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</si>
  <si>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</si>
  <si>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</si>
  <si>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</si>
  <si>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</si>
  <si>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</si>
  <si>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</si>
  <si>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</si>
  <si>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</si>
  <si>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</si>
  <si>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</si>
  <si>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</si>
  <si>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</si>
  <si>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</si>
  <si>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</si>
  <si>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</si>
  <si>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</si>
  <si>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</si>
  <si>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</si>
  <si>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</si>
  <si>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</si>
  <si>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</si>
  <si>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</si>
  <si>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</si>
  <si>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</si>
  <si>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</si>
  <si>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</si>
  <si>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</si>
  <si>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</si>
  <si>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</si>
  <si>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</si>
  <si>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</si>
  <si>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</si>
  <si>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</si>
  <si>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</si>
  <si>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</si>
  <si>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</si>
  <si>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</si>
  <si>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</si>
  <si>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</si>
  <si>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</si>
  <si>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</si>
  <si>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</si>
  <si>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</si>
  <si>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</si>
  <si>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</si>
  <si>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</si>
  <si>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</si>
  <si>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</si>
  <si>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</si>
  <si>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</si>
  <si>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</si>
  <si>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</si>
  <si>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</si>
  <si>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</si>
  <si>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</si>
  <si>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</si>
  <si>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</si>
  <si>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</si>
  <si>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</si>
  <si>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</si>
  <si>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</si>
  <si>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</si>
  <si>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</si>
  <si>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</si>
  <si>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</si>
  <si>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</si>
  <si>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</si>
  <si>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</si>
  <si>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</si>
  <si>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</si>
  <si>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</si>
  <si>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</si>
  <si>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</si>
  <si>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</si>
  <si>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</si>
  <si>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</si>
  <si>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</si>
  <si>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</si>
  <si>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</si>
  <si>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</si>
  <si>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</si>
  <si>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</si>
  <si>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</si>
  <si>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</si>
  <si>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</si>
  <si>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</si>
  <si>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</si>
  <si>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</si>
  <si>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</si>
  <si>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</si>
  <si>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</si>
  <si>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</si>
  <si>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</si>
  <si>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</si>
  <si>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</si>
  <si>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</si>
  <si>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</si>
  <si>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</si>
  <si>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</si>
  <si>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</si>
  <si>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</si>
  <si>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</si>
  <si>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</si>
  <si>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</si>
  <si>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</si>
  <si>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</si>
  <si>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</si>
  <si>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</si>
  <si>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</si>
  <si>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</si>
  <si>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</si>
  <si>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</si>
  <si>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</si>
  <si>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</si>
  <si>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</si>
  <si>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</si>
  <si>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</si>
  <si>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</si>
  <si>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</si>
  <si>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</si>
  <si>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</si>
  <si>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</si>
  <si>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</si>
  <si>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</si>
  <si>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</si>
  <si>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</si>
  <si>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</si>
  <si>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</si>
  <si>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</si>
  <si>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</si>
  <si>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</si>
  <si>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</si>
  <si>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</si>
  <si>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</si>
  <si>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</si>
  <si>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</si>
  <si>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</si>
  <si>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</si>
  <si>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</si>
  <si>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</si>
  <si>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</si>
  <si>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</si>
  <si>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</si>
  <si>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</si>
  <si>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</si>
  <si>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</si>
  <si>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</si>
  <si>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</si>
  <si>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</si>
  <si>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</si>
  <si>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</si>
  <si>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</si>
  <si>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</si>
  <si>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</si>
  <si>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</si>
  <si>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</si>
  <si>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</si>
  <si>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</si>
  <si>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</si>
  <si>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</si>
  <si>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</si>
  <si>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</si>
  <si>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</si>
  <si>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</si>
  <si>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</si>
  <si>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</si>
  <si>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</si>
  <si>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</si>
  <si>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</si>
  <si>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</si>
  <si>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</si>
  <si>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</si>
  <si>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</si>
  <si>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</si>
  <si>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</si>
  <si>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</si>
  <si>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</si>
  <si>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</si>
  <si>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</si>
  <si>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</si>
  <si>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</si>
  <si>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</si>
  <si>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</si>
  <si>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</si>
  <si>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</si>
  <si>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</si>
  <si>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</si>
  <si>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</si>
  <si>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</si>
  <si>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</si>
  <si>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</si>
  <si>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</si>
  <si>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</si>
  <si>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</si>
  <si>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</si>
  <si>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</si>
  <si>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</si>
  <si>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</si>
  <si>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</si>
  <si>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</si>
  <si>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</si>
  <si>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</si>
  <si>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</si>
  <si>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</si>
  <si>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</si>
  <si>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</si>
  <si>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</si>
  <si>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</si>
  <si>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</si>
  <si>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</si>
  <si>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</si>
  <si>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</si>
  <si>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</si>
  <si>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</si>
  <si>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</si>
  <si>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</si>
  <si>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</si>
  <si>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</si>
  <si>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</si>
  <si>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</si>
  <si>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</si>
  <si>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</si>
  <si>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</si>
  <si>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</si>
  <si>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</si>
  <si>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</si>
  <si>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</si>
  <si>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</si>
  <si>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</si>
  <si>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</si>
  <si>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</si>
  <si>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</si>
  <si>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</si>
  <si>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</si>
  <si>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</si>
  <si>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</si>
  <si>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</si>
  <si>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</si>
  <si>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</si>
  <si>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</si>
  <si>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</si>
  <si>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</si>
  <si>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</si>
  <si>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</si>
  <si>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</si>
  <si>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</si>
  <si>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</si>
  <si>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</si>
  <si>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</si>
  <si>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</si>
  <si>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</si>
  <si>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</si>
  <si>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</si>
  <si>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</si>
  <si>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</si>
  <si>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</si>
  <si>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</si>
  <si>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</si>
  <si>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</si>
  <si>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</si>
  <si>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</si>
  <si>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</si>
  <si>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</si>
  <si>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</si>
  <si>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</si>
  <si>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</si>
  <si>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</si>
  <si>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</si>
  <si>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</si>
  <si>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</si>
  <si>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</si>
  <si>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</si>
  <si>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</si>
  <si>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</si>
  <si>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</si>
  <si>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</si>
  <si>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</si>
  <si>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</si>
  <si>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</si>
  <si>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</si>
  <si>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</si>
  <si>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</si>
  <si>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</si>
  <si>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</si>
  <si>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</si>
  <si>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</si>
  <si>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</si>
  <si>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</si>
  <si>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</si>
  <si>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</si>
  <si>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</si>
  <si>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</si>
  <si>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</si>
  <si>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</si>
  <si>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</si>
  <si>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</si>
  <si>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</si>
  <si>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</si>
  <si>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</si>
  <si>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</si>
  <si>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</si>
  <si>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</si>
  <si>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</si>
  <si>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</si>
  <si>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</si>
  <si>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</si>
  <si>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</si>
  <si>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</si>
  <si>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</si>
  <si>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</si>
  <si>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</si>
  <si>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</si>
  <si>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</si>
  <si>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</si>
  <si>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</si>
  <si>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</si>
  <si>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</si>
  <si>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</si>
  <si>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</si>
  <si>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</si>
  <si>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</si>
  <si>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</si>
  <si>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</si>
  <si>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</si>
  <si>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</si>
  <si>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</si>
  <si>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</si>
  <si>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</si>
  <si>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</si>
  <si>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</si>
  <si>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</si>
  <si>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</si>
  <si>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</si>
  <si>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</si>
  <si>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</si>
  <si>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</si>
  <si>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</si>
  <si>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</si>
  <si>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</si>
  <si>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</si>
  <si>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</si>
  <si>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</si>
  <si>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</si>
  <si>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</si>
  <si>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</si>
  <si>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</si>
  <si>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</si>
  <si>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</si>
  <si>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</si>
  <si>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</si>
  <si>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</si>
  <si>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</si>
  <si>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</si>
  <si>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</si>
  <si>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</si>
  <si>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</si>
  <si>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</si>
  <si>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</si>
  <si>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</si>
  <si>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</si>
  <si>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</si>
  <si>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</si>
  <si>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</si>
  <si>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</si>
  <si>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</si>
  <si>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</si>
  <si>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</si>
  <si>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</si>
  <si>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</si>
  <si>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</si>
  <si>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</si>
  <si>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</si>
  <si>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</si>
  <si>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</si>
  <si>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</si>
  <si>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</si>
  <si>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</si>
  <si>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</si>
  <si>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</si>
  <si>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</si>
  <si>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</si>
  <si>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</si>
  <si>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</si>
  <si>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</si>
  <si>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</si>
  <si>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</si>
  <si>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</si>
  <si>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</si>
  <si>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</si>
  <si>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</si>
  <si>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</si>
  <si>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</si>
  <si>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</si>
  <si>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</si>
  <si>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</si>
  <si>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</si>
  <si>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</si>
  <si>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</si>
  <si>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</si>
  <si>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</si>
  <si>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</si>
  <si>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</si>
  <si>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</si>
  <si>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</si>
  <si>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</si>
  <si>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</si>
  <si>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</si>
  <si>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</si>
  <si>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</si>
  <si>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</si>
  <si>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</si>
  <si>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</si>
  <si>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</si>
  <si>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</si>
  <si>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</si>
  <si>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</si>
  <si>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</si>
  <si>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</si>
  <si>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</si>
  <si>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</si>
  <si>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</si>
  <si>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</si>
  <si>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</si>
  <si>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</si>
  <si>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</si>
  <si>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</si>
  <si>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</si>
  <si>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</si>
  <si>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</si>
  <si>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</si>
  <si>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</si>
  <si>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</si>
  <si>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</si>
  <si>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</si>
  <si>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</si>
  <si>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</si>
  <si>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</si>
  <si>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</si>
  <si>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</si>
  <si>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</si>
  <si>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</si>
  <si>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</si>
  <si>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</si>
  <si>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</si>
  <si>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</si>
  <si>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</si>
  <si>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</si>
  <si>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</si>
  <si>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</si>
  <si>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</si>
  <si>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</si>
  <si>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</si>
  <si>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</si>
  <si>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</si>
  <si>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</si>
  <si>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</si>
  <si>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</si>
  <si>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</si>
  <si>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</si>
  <si>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</si>
  <si>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</si>
  <si>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</si>
  <si>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</si>
  <si>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</si>
  <si>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</si>
  <si>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</si>
  <si>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</si>
  <si>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</si>
  <si>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</si>
  <si>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</si>
  <si>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</si>
  <si>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</si>
  <si>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</si>
  <si>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</si>
  <si>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</si>
  <si>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</si>
  <si>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</si>
  <si>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</si>
  <si>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</si>
  <si>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</si>
  <si>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</si>
  <si>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</si>
  <si>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</si>
  <si>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</si>
  <si>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</si>
  <si>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</si>
  <si>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</si>
  <si>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</si>
  <si>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</si>
  <si>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</si>
  <si>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</si>
  <si>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</si>
  <si>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</si>
  <si>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</si>
  <si>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</si>
  <si>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</si>
  <si>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</si>
  <si>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</si>
  <si>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</si>
  <si>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</si>
  <si>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</si>
  <si>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</si>
  <si>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</si>
  <si>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</si>
  <si>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</si>
  <si>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</si>
  <si>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</si>
  <si>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</si>
  <si>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</si>
  <si>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</si>
  <si>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</si>
  <si>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</si>
  <si>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</si>
  <si>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</si>
  <si>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</si>
  <si>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</si>
  <si>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</si>
  <si>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</si>
  <si>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</si>
  <si>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</si>
  <si>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</si>
  <si>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</si>
  <si>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</si>
  <si>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</si>
  <si>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</si>
  <si>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</si>
  <si>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</si>
  <si>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</si>
  <si>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</si>
  <si>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</si>
  <si>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</si>
  <si>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</si>
  <si>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</si>
  <si>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</si>
  <si>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</si>
  <si>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</si>
  <si>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</si>
  <si>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</si>
  <si>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</si>
  <si>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</si>
  <si>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</si>
  <si>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</si>
  <si>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</si>
  <si>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</si>
  <si>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</si>
  <si>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</si>
  <si>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</si>
  <si>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</si>
  <si>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</si>
  <si>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</si>
  <si>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</si>
  <si>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</si>
  <si>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</si>
  <si>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</si>
  <si>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</si>
  <si>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</si>
  <si>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</si>
  <si>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</si>
  <si>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</si>
  <si>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</si>
  <si>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</si>
  <si>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</si>
  <si>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</si>
  <si>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</si>
  <si>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</si>
  <si>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</si>
  <si>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</si>
  <si>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</si>
  <si>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</si>
  <si>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</si>
  <si>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</si>
  <si>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</si>
  <si>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</si>
  <si>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</si>
  <si>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</si>
  <si>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</si>
  <si>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</si>
  <si>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</si>
  <si>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</si>
  <si>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</si>
  <si>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</si>
  <si>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</si>
  <si>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</si>
  <si>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</si>
  <si>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</si>
  <si>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</si>
  <si>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</si>
  <si>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</si>
  <si>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</si>
  <si>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</si>
  <si>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</si>
  <si>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</si>
  <si>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</si>
  <si>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</si>
  <si>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</si>
  <si>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</si>
  <si>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</si>
  <si>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</si>
  <si>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</si>
  <si>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</si>
  <si>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</si>
  <si>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</si>
  <si>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</si>
  <si>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</si>
  <si>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</si>
  <si>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</si>
  <si>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</si>
  <si>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</si>
  <si>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</si>
  <si>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</si>
  <si>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</si>
  <si>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</si>
  <si>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</si>
  <si>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</si>
  <si>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</si>
  <si>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</si>
  <si>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</si>
  <si>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</si>
  <si>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</si>
  <si>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</si>
  <si>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</si>
  <si>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</si>
  <si>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</si>
  <si>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</si>
  <si>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</si>
  <si>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</si>
  <si>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</si>
  <si>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</si>
  <si>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</si>
  <si>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</si>
  <si>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</si>
  <si>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</si>
  <si>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</si>
  <si>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</si>
  <si>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</si>
  <si>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</si>
  <si>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</si>
  <si>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</si>
  <si>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</si>
  <si>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</si>
  <si>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</si>
  <si>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</si>
  <si>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</si>
  <si>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</si>
  <si>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</si>
  <si>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</si>
  <si>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</si>
  <si>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</si>
  <si>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</si>
  <si>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</si>
  <si>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</si>
  <si>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</si>
  <si>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</si>
  <si>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</si>
  <si>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</si>
  <si>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</si>
  <si>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</si>
  <si>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</si>
  <si>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</si>
  <si>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</si>
  <si>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</si>
  <si>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</si>
  <si>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</si>
  <si>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</si>
  <si>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</si>
  <si>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</si>
  <si>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</si>
  <si>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</si>
  <si>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</si>
  <si>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</si>
  <si>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</si>
  <si>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</si>
  <si>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</si>
  <si>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</si>
  <si>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</si>
  <si>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</si>
  <si>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</si>
  <si>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</si>
  <si>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</si>
  <si>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</si>
  <si>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</si>
  <si>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</si>
  <si>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</si>
  <si>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</si>
  <si>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</si>
  <si>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</si>
  <si>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</si>
  <si>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</si>
  <si>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</si>
  <si>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</si>
  <si>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</si>
  <si>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</si>
  <si>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</si>
  <si>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</si>
  <si>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</si>
  <si>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</si>
  <si>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</si>
  <si>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</si>
  <si>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</si>
  <si>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</si>
  <si>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</si>
  <si>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</si>
  <si>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</si>
  <si>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</si>
  <si>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</si>
  <si>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</si>
  <si>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</si>
  <si>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</si>
  <si>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</si>
  <si>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</si>
  <si>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</si>
  <si>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</si>
  <si>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</si>
  <si>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</si>
  <si>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</si>
  <si>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</si>
  <si>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</si>
  <si>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</si>
  <si>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</si>
  <si>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</si>
  <si>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</si>
  <si>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</si>
  <si>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</si>
  <si>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</si>
  <si>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</si>
  <si>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</si>
  <si>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</si>
  <si>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</si>
  <si>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</si>
  <si>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</si>
  <si>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</si>
  <si>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</si>
  <si>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</si>
  <si>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</si>
  <si>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</si>
  <si>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</si>
  <si>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</si>
  <si>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</si>
  <si>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</si>
  <si>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</si>
  <si>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</si>
  <si>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</si>
  <si>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</si>
  <si>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</si>
  <si>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</si>
  <si>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</si>
  <si>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</si>
  <si>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</si>
  <si>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</si>
  <si>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</si>
  <si>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</si>
  <si>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</si>
  <si>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</si>
  <si>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</si>
  <si>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</si>
  <si>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</si>
  <si>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</si>
  <si>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</si>
  <si>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</si>
  <si>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</si>
  <si>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</si>
  <si>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</si>
  <si>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</si>
  <si>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</si>
  <si>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</si>
  <si>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</si>
  <si>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</si>
  <si>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</si>
  <si>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</si>
  <si>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</si>
  <si>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</si>
  <si>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</si>
  <si>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</si>
  <si>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</si>
  <si>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</si>
  <si>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</si>
  <si>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</si>
  <si>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</si>
  <si>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</si>
  <si>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</si>
  <si>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</si>
  <si>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</si>
  <si>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</si>
  <si>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</si>
  <si>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</si>
  <si>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</si>
  <si>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</si>
  <si>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</si>
  <si>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</si>
  <si>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</si>
  <si>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</si>
  <si>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</si>
  <si>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</si>
  <si>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</si>
  <si>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</si>
  <si>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</si>
  <si>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</si>
  <si>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</si>
  <si>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</si>
  <si>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</si>
  <si>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</si>
  <si>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</si>
  <si>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</si>
  <si>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</si>
  <si>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</si>
  <si>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</si>
  <si>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</si>
  <si>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</si>
  <si>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</si>
  <si>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</si>
  <si>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</si>
  <si>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</si>
  <si>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</si>
  <si>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</si>
  <si>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</si>
  <si>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</si>
  <si>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</si>
  <si>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</si>
  <si>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</si>
  <si>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</si>
  <si>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</si>
  <si>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</si>
  <si>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</si>
  <si>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</si>
  <si>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</si>
  <si>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</si>
  <si>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</si>
  <si>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</si>
  <si>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</si>
  <si>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</si>
  <si>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</si>
  <si>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</si>
  <si>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</si>
  <si>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</si>
  <si>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</si>
  <si>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</si>
  <si>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</si>
  <si>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</si>
  <si>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</si>
  <si>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</si>
  <si>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</si>
  <si>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</si>
  <si>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</si>
  <si>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</si>
  <si>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</si>
  <si>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</si>
  <si>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</si>
  <si>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</si>
  <si>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</si>
  <si>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</si>
  <si>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</si>
  <si>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</si>
  <si>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</si>
  <si>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</si>
  <si>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</si>
  <si>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</si>
  <si>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</si>
  <si>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</si>
  <si>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</si>
  <si>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</si>
  <si>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</si>
  <si>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</si>
  <si>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</si>
  <si>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</si>
  <si>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</si>
  <si>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</si>
  <si>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</si>
  <si>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</si>
  <si>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</si>
  <si>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</si>
  <si>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</si>
  <si>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</si>
  <si>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</si>
  <si>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</si>
  <si>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</si>
  <si>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</si>
  <si>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</si>
  <si>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</si>
  <si>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</si>
  <si>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</si>
  <si>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</si>
  <si>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</si>
  <si>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</si>
  <si>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</si>
  <si>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</si>
  <si>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</si>
  <si>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</si>
  <si>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</si>
  <si>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</si>
  <si>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</si>
  <si>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</si>
  <si>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</si>
  <si>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</si>
  <si>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</si>
  <si>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</si>
  <si>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</si>
  <si>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</si>
  <si>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</si>
  <si>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</si>
  <si>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</si>
  <si>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</si>
  <si>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</si>
  <si>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</si>
  <si>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</si>
  <si>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</si>
  <si>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</si>
  <si>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</si>
  <si>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</si>
  <si>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</si>
  <si>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</si>
  <si>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</si>
  <si>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</si>
  <si>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</si>
  <si>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</si>
  <si>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</si>
  <si>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</si>
  <si>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</si>
  <si>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</si>
  <si>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</si>
  <si>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</si>
  <si>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</si>
  <si>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</si>
  <si>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</si>
  <si>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</si>
  <si>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</si>
  <si>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</si>
  <si>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</si>
  <si>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</si>
  <si>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</si>
  <si>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</si>
  <si>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</si>
  <si>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</si>
  <si>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</si>
  <si>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</si>
  <si>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</si>
  <si>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</si>
  <si>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</si>
  <si>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</si>
  <si>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</si>
  <si>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</si>
  <si>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</si>
  <si>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</si>
  <si>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</si>
  <si>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</si>
  <si>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</si>
  <si>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</si>
  <si>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</si>
  <si>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</si>
  <si>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</si>
  <si>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</si>
  <si>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</si>
  <si>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</si>
  <si>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</si>
  <si>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</si>
  <si>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</si>
  <si>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</si>
  <si>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</si>
  <si>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</si>
  <si>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</si>
  <si>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</si>
  <si>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</si>
  <si>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</si>
  <si>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</si>
  <si>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</si>
  <si>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</si>
  <si>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</si>
  <si>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</si>
  <si>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</si>
  <si>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</si>
  <si>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</si>
  <si>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</si>
  <si>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</si>
  <si>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</si>
  <si>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</si>
  <si>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</si>
  <si>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</si>
  <si>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</si>
  <si>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</si>
  <si>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</si>
  <si>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</si>
  <si>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</si>
  <si>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</si>
  <si>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</si>
  <si>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</si>
  <si>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</si>
  <si>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</si>
  <si>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</si>
  <si>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</si>
  <si>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</si>
  <si>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</si>
  <si>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</si>
  <si>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</si>
  <si>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</si>
  <si>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</si>
  <si>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</si>
  <si>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</si>
  <si>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</si>
  <si>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</si>
  <si>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</si>
  <si>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</si>
  <si>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</si>
  <si>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</si>
  <si>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</si>
  <si>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</si>
  <si>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</si>
  <si>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</si>
  <si>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</si>
  <si>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</si>
  <si>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</si>
  <si>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</si>
  <si>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</si>
  <si>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</si>
  <si>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</si>
  <si>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</si>
  <si>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</si>
  <si>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</si>
  <si>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</si>
  <si>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</si>
  <si>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</si>
  <si>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</si>
  <si>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</si>
  <si>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</si>
  <si>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</si>
  <si>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</si>
  <si>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</si>
  <si>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</si>
  <si>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</si>
  <si>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</si>
  <si>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</si>
  <si>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</si>
  <si>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</si>
  <si>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</si>
  <si>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</si>
  <si>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</si>
  <si>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</si>
  <si>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</si>
  <si>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</si>
  <si>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</si>
  <si>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</si>
  <si>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</si>
  <si>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</si>
  <si>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</si>
  <si>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</si>
  <si>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</si>
  <si>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</si>
  <si>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</si>
  <si>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</si>
  <si>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</si>
  <si>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</si>
  <si>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</si>
  <si>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</si>
  <si>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</si>
  <si>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</si>
  <si>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</si>
  <si>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</si>
  <si>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</si>
  <si>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</si>
  <si>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</si>
  <si>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</si>
  <si>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</si>
  <si>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</si>
  <si>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</si>
  <si>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</si>
  <si>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</si>
  <si>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</si>
  <si>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</si>
  <si>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</si>
  <si>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</si>
  <si>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</si>
  <si>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</si>
  <si>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</si>
  <si>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</si>
  <si>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</si>
  <si>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</si>
  <si>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</si>
  <si>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</si>
  <si>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</si>
  <si>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</si>
  <si>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</si>
  <si>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</si>
  <si>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</si>
  <si>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</si>
  <si>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</si>
  <si>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</si>
  <si>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</si>
  <si>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</si>
  <si>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</si>
  <si>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</si>
  <si>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</si>
  <si>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</si>
  <si>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</si>
  <si>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</si>
  <si>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</si>
  <si>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</si>
  <si>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</si>
  <si>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</si>
  <si>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</si>
  <si>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</si>
  <si>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</si>
  <si>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</si>
  <si>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</si>
  <si>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</si>
  <si>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</si>
  <si>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</si>
  <si>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</si>
  <si>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</si>
  <si>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</si>
  <si>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</si>
  <si>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</si>
  <si>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</si>
  <si>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</si>
  <si>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</si>
  <si>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</si>
  <si>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</si>
  <si>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</si>
  <si>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</si>
  <si>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</si>
  <si>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</si>
  <si>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</si>
  <si>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</si>
  <si>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</si>
  <si>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</si>
  <si>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</si>
  <si>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</si>
  <si>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</si>
  <si>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</si>
  <si>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</si>
  <si>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</si>
  <si>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</si>
  <si>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</si>
  <si>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</si>
  <si>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</si>
  <si>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</si>
  <si>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</si>
  <si>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</si>
  <si>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</si>
  <si>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</si>
  <si>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</si>
  <si>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</si>
  <si>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</si>
  <si>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</si>
  <si>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</si>
  <si>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</si>
  <si>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</si>
  <si>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</si>
  <si>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</si>
  <si>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</si>
  <si>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</si>
  <si>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</si>
  <si>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</si>
  <si>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</si>
  <si>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</si>
  <si>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</si>
  <si>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</si>
  <si>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</si>
  <si>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</si>
  <si>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</si>
  <si>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</si>
  <si>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</si>
  <si>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</si>
  <si>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</si>
  <si>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</si>
  <si>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</si>
  <si>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</si>
  <si>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</si>
  <si>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</si>
  <si>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</si>
  <si>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</si>
  <si>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</si>
  <si>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</si>
  <si>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</si>
  <si>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</si>
  <si>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</si>
  <si>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</si>
  <si>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</si>
  <si>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</si>
  <si>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</si>
  <si>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</si>
  <si>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</si>
  <si>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</si>
  <si>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</si>
  <si>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</si>
  <si>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</si>
  <si>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</si>
  <si>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</si>
  <si>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</si>
  <si>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</si>
  <si>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</si>
  <si>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</si>
  <si>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</si>
  <si>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</si>
  <si>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</si>
  <si>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</si>
  <si>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</si>
  <si>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</si>
  <si>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</si>
  <si>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</si>
  <si>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</si>
  <si>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</si>
  <si>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</si>
  <si>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</si>
  <si>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</si>
  <si>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</si>
  <si>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</si>
  <si>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</si>
  <si>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</si>
  <si>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</si>
  <si>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</si>
  <si>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</si>
  <si>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</si>
  <si>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</si>
  <si>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</si>
  <si>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</si>
  <si>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</si>
  <si>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</si>
  <si>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</si>
  <si>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</si>
  <si>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</si>
  <si>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</si>
  <si>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</si>
  <si>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</si>
  <si>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</si>
  <si>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</si>
  <si>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</si>
  <si>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</si>
  <si>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</si>
  <si>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</si>
  <si>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</si>
  <si>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</si>
  <si>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</si>
  <si>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</si>
  <si>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</si>
  <si>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</si>
  <si>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</si>
  <si>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</si>
  <si>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</si>
  <si>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</si>
  <si>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</si>
  <si>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</si>
  <si>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</si>
  <si>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</si>
  <si>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</si>
  <si>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</si>
  <si>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</si>
  <si>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</si>
  <si>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</si>
  <si>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</si>
  <si>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</si>
  <si>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</si>
  <si>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</si>
  <si>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</si>
  <si>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</si>
  <si>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</si>
  <si>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</si>
  <si>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</si>
  <si>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</si>
  <si>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</si>
  <si>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</si>
  <si>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</si>
  <si>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</si>
  <si>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</si>
  <si>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</si>
  <si>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</si>
  <si>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</si>
  <si>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</si>
  <si>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</si>
  <si>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</si>
  <si>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</si>
  <si>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</si>
  <si>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</si>
  <si>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</si>
  <si>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</si>
  <si>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</si>
  <si>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</si>
  <si>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</si>
  <si>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</si>
  <si>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</si>
  <si>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</si>
  <si>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</si>
  <si>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</si>
  <si>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</si>
  <si>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</si>
  <si>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</si>
  <si>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</si>
  <si>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</si>
  <si>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</si>
  <si>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</si>
  <si>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</si>
  <si>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</si>
  <si>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</si>
  <si>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</si>
  <si>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</si>
  <si>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</si>
  <si>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</si>
  <si>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</si>
  <si>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</si>
  <si>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</si>
  <si>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</si>
  <si>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</si>
  <si>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</si>
  <si>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</si>
  <si>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</si>
  <si>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</si>
  <si>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</si>
  <si>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</si>
  <si>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</si>
  <si>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</si>
  <si>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</si>
  <si>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</si>
  <si>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</si>
  <si>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</si>
  <si>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</si>
  <si>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</si>
  <si>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</si>
  <si>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</si>
  <si>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</si>
  <si>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</si>
  <si>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</si>
  <si>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</si>
  <si>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</si>
  <si>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</si>
  <si>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</si>
  <si>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</si>
  <si>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</si>
  <si>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</si>
  <si>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</si>
  <si>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</si>
  <si>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</si>
  <si>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</si>
  <si>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</si>
  <si>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</si>
  <si>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</si>
  <si>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</si>
  <si>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</si>
  <si>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</si>
  <si>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</si>
  <si>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</si>
  <si>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</si>
  <si>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</si>
  <si>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</si>
  <si>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</si>
  <si>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</si>
  <si>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</si>
  <si>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</si>
  <si>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</si>
  <si>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</si>
  <si>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</si>
  <si>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</si>
  <si>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</si>
  <si>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</si>
  <si>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</si>
  <si>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</si>
  <si>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</si>
  <si>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</si>
  <si>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</si>
  <si>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</si>
  <si>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</si>
  <si>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</si>
  <si>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</si>
  <si>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</si>
  <si>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</si>
  <si>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</si>
  <si>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</si>
  <si>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</si>
  <si>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</si>
  <si>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</si>
  <si>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</si>
  <si>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</si>
  <si>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</si>
  <si>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</si>
  <si>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</si>
  <si>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</si>
  <si>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</si>
  <si>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</si>
  <si>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</si>
  <si>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</si>
  <si>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</si>
  <si>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</si>
  <si>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</si>
  <si>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</si>
  <si>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</si>
  <si>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</si>
  <si>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</si>
  <si>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</si>
  <si>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</si>
  <si>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</si>
  <si>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</si>
  <si>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</si>
  <si>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</si>
  <si>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</si>
  <si>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</si>
  <si>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</si>
  <si>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</si>
  <si>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</si>
  <si>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</si>
  <si>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</si>
  <si>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</si>
  <si>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</si>
  <si>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</si>
  <si>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</si>
  <si>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</si>
  <si>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</si>
  <si>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</si>
  <si>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</si>
  <si>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</si>
  <si>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</si>
  <si>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</si>
  <si>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</si>
  <si>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</si>
  <si>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</si>
  <si>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</si>
  <si>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</si>
  <si>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</si>
  <si>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</si>
  <si>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</si>
  <si>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</si>
  <si>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</si>
  <si>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</si>
  <si>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</si>
  <si>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</si>
  <si>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</si>
  <si>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</si>
  <si>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</si>
  <si>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</si>
  <si>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</si>
  <si>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</si>
  <si>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</si>
  <si>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</si>
  <si>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</si>
  <si>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</si>
  <si>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</si>
  <si>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</si>
  <si>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</si>
  <si>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</si>
  <si>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</si>
  <si>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</si>
  <si>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</si>
  <si>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</si>
  <si>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</si>
  <si>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</si>
  <si>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</si>
  <si>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</si>
  <si>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</si>
  <si>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</si>
  <si>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</si>
  <si>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</si>
  <si>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</si>
  <si>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</si>
  <si>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</si>
  <si>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</si>
  <si>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</si>
  <si>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</si>
  <si>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</si>
  <si>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</si>
  <si>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</si>
  <si>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</si>
  <si>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</si>
  <si>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</si>
  <si>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</si>
  <si>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</si>
  <si>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</si>
  <si>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</si>
  <si>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</si>
  <si>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</si>
  <si>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</si>
  <si>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</si>
  <si>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</si>
  <si>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</si>
  <si>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</si>
  <si>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</si>
  <si>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</si>
  <si>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</si>
  <si>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</si>
  <si>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</si>
  <si>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</si>
  <si>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</si>
  <si>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</si>
  <si>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</si>
  <si>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</si>
  <si>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</si>
  <si>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</si>
  <si>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</si>
  <si>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</si>
  <si>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</si>
  <si>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</si>
  <si>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</si>
  <si>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</si>
  <si>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</si>
  <si>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</si>
  <si>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</si>
  <si>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</si>
  <si>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</si>
  <si>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</si>
  <si>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</si>
  <si>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</si>
  <si>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</si>
  <si>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</si>
  <si>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</si>
  <si>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</si>
  <si>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</si>
  <si>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</si>
  <si>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</si>
  <si>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</si>
  <si>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</si>
  <si>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</si>
  <si>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</si>
  <si>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</si>
  <si>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</si>
  <si>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</si>
  <si>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</si>
  <si>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</si>
  <si>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</si>
  <si>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</si>
  <si>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</si>
  <si>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</si>
  <si>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</si>
  <si>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</si>
  <si>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</si>
  <si>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</si>
  <si>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</si>
  <si>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</si>
  <si>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</si>
  <si>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</si>
  <si>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</si>
  <si>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</si>
  <si>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</si>
  <si>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</si>
  <si>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</si>
  <si>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</si>
  <si>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</si>
  <si>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</si>
  <si>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</si>
  <si>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</si>
  <si>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</si>
  <si>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</si>
  <si>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</si>
  <si>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</si>
  <si>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</si>
  <si>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</si>
  <si>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</si>
  <si>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</si>
  <si>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</si>
  <si>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</si>
  <si>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</si>
  <si>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</si>
  <si>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</si>
  <si>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</si>
  <si>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</si>
  <si>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</si>
  <si>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</si>
  <si>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</si>
  <si>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</si>
  <si>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</si>
  <si>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</si>
  <si>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</si>
  <si>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</si>
  <si>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</si>
  <si>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</si>
  <si>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</si>
  <si>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</si>
  <si>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</si>
  <si>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</si>
  <si>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</si>
  <si>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</si>
  <si>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</si>
  <si>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</si>
  <si>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</si>
  <si>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</si>
  <si>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</si>
  <si>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</si>
  <si>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</si>
  <si>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</si>
  <si>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</si>
  <si>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</si>
  <si>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</si>
  <si>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</si>
  <si>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</si>
  <si>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</si>
  <si>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</si>
  <si>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</si>
  <si>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</si>
  <si>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</si>
  <si>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</si>
  <si>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</si>
  <si>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</si>
  <si>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</si>
  <si>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</si>
  <si>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</si>
  <si>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</si>
  <si>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</si>
  <si>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</si>
  <si>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</si>
  <si>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</si>
  <si>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</si>
  <si>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</si>
  <si>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</si>
  <si>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</si>
  <si>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</si>
  <si>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</si>
  <si>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</si>
  <si>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</si>
  <si>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</si>
  <si>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</si>
  <si>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</si>
  <si>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</si>
  <si>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</si>
  <si>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</si>
  <si>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</si>
  <si>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</si>
  <si>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</si>
  <si>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</si>
  <si>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</si>
  <si>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</si>
  <si>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</si>
  <si>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</si>
  <si>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</si>
  <si>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</si>
  <si>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</si>
  <si>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</si>
  <si>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</si>
  <si>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</si>
  <si>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</si>
  <si>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</si>
  <si>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</si>
  <si>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</si>
  <si>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</si>
  <si>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</si>
  <si>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</si>
  <si>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</si>
  <si>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</si>
  <si>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</si>
  <si>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</si>
  <si>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</si>
  <si>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</si>
  <si>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</si>
  <si>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</si>
  <si>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</si>
  <si>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</si>
  <si>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</si>
  <si>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</si>
  <si>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</si>
  <si>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</si>
  <si>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</si>
  <si>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</si>
  <si>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</si>
  <si>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</si>
  <si>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</si>
  <si>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</si>
  <si>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</si>
  <si>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</si>
  <si>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</si>
  <si>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</si>
  <si>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</si>
  <si>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</si>
  <si>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</si>
  <si>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</si>
  <si>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</si>
  <si>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</si>
  <si>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</si>
  <si>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</si>
  <si>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</si>
  <si>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</si>
  <si>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</si>
  <si>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</si>
  <si>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</si>
  <si>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</si>
  <si>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</si>
  <si>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</si>
  <si>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</si>
  <si>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</si>
  <si>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</si>
  <si>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</si>
  <si>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</si>
  <si>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</si>
  <si>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</si>
  <si>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</si>
  <si>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</si>
  <si>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</si>
  <si>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</si>
  <si>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</si>
  <si>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</si>
  <si>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</si>
  <si>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</si>
  <si>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</si>
  <si>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</si>
  <si>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</si>
  <si>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</si>
  <si>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</si>
  <si>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</si>
  <si>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</si>
  <si>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</si>
  <si>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</si>
  <si>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</si>
  <si>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</si>
  <si>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</si>
  <si>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</si>
  <si>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</si>
  <si>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</si>
  <si>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</si>
  <si>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</si>
  <si>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</si>
  <si>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</si>
  <si>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</si>
  <si>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</si>
  <si>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</si>
  <si>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</si>
  <si>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</si>
  <si>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</si>
  <si>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</si>
  <si>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</si>
  <si>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</si>
  <si>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</si>
  <si>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</si>
  <si>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</si>
  <si>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</si>
  <si>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</si>
  <si>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</si>
  <si>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</si>
  <si>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</si>
  <si>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</si>
  <si>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</si>
  <si>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</si>
  <si>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</si>
  <si>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</si>
  <si>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</si>
  <si>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</si>
  <si>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</si>
  <si>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</si>
  <si>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</si>
  <si>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</si>
  <si>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</si>
  <si>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</si>
  <si>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</si>
  <si>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</si>
  <si>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</si>
  <si>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</si>
  <si>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</si>
  <si>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</si>
  <si>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</si>
  <si>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</si>
  <si>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</si>
  <si>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</si>
  <si>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</si>
  <si>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</si>
  <si>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</si>
  <si>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</si>
  <si>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</si>
  <si>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</si>
  <si>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</si>
  <si>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</si>
  <si>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</si>
  <si>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</si>
  <si>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</si>
  <si>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</si>
  <si>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</si>
  <si>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</si>
  <si>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</si>
  <si>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</si>
  <si>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</si>
  <si>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</si>
  <si>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</si>
  <si>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</si>
  <si>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</si>
  <si>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</si>
  <si>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</si>
  <si>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</si>
  <si>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</si>
  <si>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</si>
  <si>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</si>
  <si>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</si>
  <si>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</si>
  <si>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</si>
  <si>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</si>
  <si>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</si>
  <si>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</si>
  <si>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</si>
  <si>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</si>
  <si>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</si>
  <si>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</si>
  <si>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</si>
  <si>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</si>
  <si>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</si>
  <si>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</si>
  <si>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</si>
  <si>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</si>
  <si>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</si>
  <si>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</si>
  <si>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</si>
  <si>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</si>
  <si>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</si>
  <si>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</si>
  <si>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</si>
  <si>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</si>
  <si>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</si>
  <si>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</si>
  <si>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</si>
  <si>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</si>
  <si>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</si>
  <si>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</si>
  <si>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</si>
  <si>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</si>
  <si>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</si>
  <si>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</si>
  <si>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</si>
  <si>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</si>
  <si>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</si>
  <si>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</si>
  <si>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</si>
  <si>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</si>
  <si>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</si>
  <si>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</si>
  <si>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</si>
  <si>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</si>
  <si>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</si>
  <si>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</si>
  <si>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</si>
  <si>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</si>
  <si>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</si>
  <si>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</si>
  <si>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</si>
  <si>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</si>
  <si>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</si>
  <si>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</si>
  <si>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</si>
  <si>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</si>
  <si>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</si>
  <si>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</si>
  <si>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</si>
  <si>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</si>
  <si>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</si>
  <si>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</si>
  <si>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</si>
  <si>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</si>
  <si>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</si>
  <si>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</si>
  <si>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</si>
  <si>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</si>
  <si>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</si>
  <si>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</si>
  <si>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</si>
  <si>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</si>
  <si>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</si>
  <si>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</si>
  <si>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</si>
  <si>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</si>
  <si>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</si>
  <si>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</si>
  <si>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</si>
  <si>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</si>
  <si>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</si>
  <si>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</si>
  <si>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</si>
  <si>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</si>
  <si>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</si>
  <si>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</si>
  <si>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</si>
  <si>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</si>
  <si>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</si>
  <si>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</si>
  <si>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</si>
  <si>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</si>
  <si>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</si>
  <si>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</si>
  <si>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</si>
  <si>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</si>
  <si>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</si>
  <si>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</si>
  <si>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</si>
  <si>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</si>
  <si>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</si>
  <si>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</si>
  <si>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</si>
  <si>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</si>
  <si>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</si>
  <si>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</si>
  <si>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</si>
  <si>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</si>
  <si>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</si>
  <si>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</si>
  <si>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</si>
  <si>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</si>
  <si>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</si>
  <si>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</si>
  <si>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</si>
  <si>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</si>
  <si>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</si>
  <si>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</si>
  <si>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</si>
  <si>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</si>
  <si>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</si>
  <si>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</si>
  <si>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</si>
  <si>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</si>
  <si>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</si>
  <si>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</si>
  <si>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</si>
  <si>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</si>
  <si>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</si>
  <si>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</si>
  <si>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</si>
  <si>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</si>
  <si>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</si>
  <si>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</si>
  <si>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</si>
  <si>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</si>
  <si>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</si>
  <si>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</si>
  <si>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</si>
  <si>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</si>
  <si>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</si>
  <si>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</si>
  <si>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</si>
  <si>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</si>
  <si>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</si>
  <si>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</si>
  <si>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</si>
  <si>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</si>
  <si>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</si>
  <si>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</si>
  <si>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</si>
  <si>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</si>
  <si>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</si>
  <si>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</si>
  <si>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</si>
  <si>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</si>
  <si>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</si>
  <si>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</si>
  <si>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</si>
  <si>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</si>
  <si>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</si>
  <si>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</si>
  <si>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</si>
  <si>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</si>
  <si>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</si>
  <si>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</si>
  <si>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</si>
  <si>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</si>
  <si>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</si>
  <si>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</si>
  <si>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</si>
  <si>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</si>
  <si>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</si>
  <si>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</si>
  <si>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</si>
  <si>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</si>
  <si>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</si>
  <si>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</si>
  <si>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</si>
  <si>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</si>
  <si>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</si>
  <si>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</si>
  <si>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</si>
  <si>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</si>
  <si>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</si>
  <si>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</si>
  <si>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</si>
  <si>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</si>
  <si>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</si>
  <si>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</si>
  <si>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</si>
  <si>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</si>
  <si>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</si>
  <si>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</si>
  <si>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</si>
  <si>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</si>
  <si>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</si>
  <si>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</si>
  <si>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</si>
  <si>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</si>
  <si>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</si>
  <si>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</si>
  <si>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</si>
  <si>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</si>
  <si>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</si>
  <si>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</si>
  <si>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</si>
  <si>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</si>
  <si>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</si>
  <si>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</si>
  <si>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</si>
  <si>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</si>
  <si>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</si>
  <si>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</si>
  <si>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</si>
  <si>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</si>
  <si>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</si>
  <si>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</si>
  <si>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</si>
  <si>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</si>
  <si>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</si>
  <si>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</si>
  <si>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</si>
  <si>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</si>
  <si>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</si>
  <si>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</si>
  <si>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</si>
  <si>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</si>
  <si>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</si>
  <si>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</si>
  <si>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</si>
  <si>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</si>
  <si>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</si>
  <si>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</si>
  <si>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</si>
  <si>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</si>
  <si>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</si>
  <si>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</si>
  <si>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</si>
  <si>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</si>
  <si>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</si>
  <si>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</si>
  <si>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</si>
  <si>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</si>
  <si>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</si>
  <si>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</si>
  <si>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</si>
  <si>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</si>
  <si>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</si>
  <si>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</si>
  <si>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</si>
  <si>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</si>
  <si>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</si>
  <si>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</si>
  <si>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</si>
  <si>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</si>
  <si>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</si>
  <si>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</si>
  <si>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</si>
  <si>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</si>
  <si>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</si>
  <si>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</si>
  <si>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</si>
  <si>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</si>
  <si>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</si>
  <si>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</si>
  <si>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</si>
  <si>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</si>
  <si>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</si>
  <si>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</si>
  <si>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</si>
  <si>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</si>
  <si>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</si>
  <si>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</si>
  <si>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</si>
  <si>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</si>
  <si>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</si>
  <si>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</si>
  <si>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</si>
  <si>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</si>
  <si>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</si>
  <si>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</si>
  <si>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</si>
  <si>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</si>
  <si>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</si>
  <si>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</si>
  <si>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</si>
  <si>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</si>
  <si>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</si>
  <si>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</si>
  <si>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</si>
  <si>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</si>
  <si>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</si>
  <si>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</si>
  <si>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</si>
  <si>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</si>
  <si>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</si>
  <si>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</si>
  <si>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</si>
  <si>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</si>
  <si>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</si>
  <si>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</si>
  <si>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</si>
  <si>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</si>
  <si>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</si>
  <si>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</si>
  <si>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</si>
  <si>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</si>
  <si>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</si>
  <si>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</si>
  <si>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</si>
  <si>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</si>
  <si>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</si>
  <si>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</si>
  <si>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</si>
  <si>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</si>
  <si>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</si>
  <si>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</si>
  <si>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</si>
  <si>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</si>
  <si>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</si>
  <si>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</si>
  <si>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</si>
  <si>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</si>
  <si>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</si>
  <si>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</si>
  <si>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</si>
  <si>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</si>
  <si>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</si>
  <si>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</si>
  <si>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</si>
  <si>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</si>
  <si>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</si>
  <si>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</si>
  <si>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</si>
  <si>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</si>
  <si>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</si>
  <si>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</si>
  <si>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</si>
  <si>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</si>
  <si>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</si>
  <si>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</si>
  <si>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</si>
  <si>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</si>
  <si>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</si>
  <si>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</si>
  <si>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</si>
  <si>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</si>
  <si>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</si>
  <si>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</si>
  <si>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</si>
  <si>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</si>
  <si>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</si>
  <si>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</si>
  <si>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</si>
  <si>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</si>
  <si>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</si>
  <si>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</si>
  <si>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</si>
  <si>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</si>
  <si>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</si>
  <si>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</si>
  <si>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</si>
  <si>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</si>
  <si>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</si>
  <si>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</si>
  <si>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</si>
  <si>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</si>
  <si>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</si>
  <si>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</si>
  <si>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</si>
  <si>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</si>
  <si>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</si>
  <si>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</si>
  <si>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</si>
  <si>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</si>
  <si>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</si>
  <si>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</si>
  <si>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</si>
  <si>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</si>
  <si>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</si>
  <si>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</si>
  <si>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</si>
  <si>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</si>
  <si>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</si>
  <si>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</si>
  <si>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</si>
  <si>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</si>
  <si>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</si>
  <si>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</si>
  <si>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</si>
  <si>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</si>
  <si>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</si>
  <si>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</si>
  <si>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</si>
  <si>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</si>
  <si>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</si>
  <si>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</si>
  <si>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</si>
  <si>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</si>
  <si>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</si>
  <si>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</si>
  <si>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</si>
  <si>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</si>
  <si>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</si>
  <si>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</si>
  <si>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</si>
  <si>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</si>
  <si>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</si>
  <si>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</si>
  <si>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</si>
  <si>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</si>
  <si>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</si>
  <si>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</si>
  <si>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</si>
  <si>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</si>
  <si>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</si>
  <si>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</si>
  <si>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</si>
  <si>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</si>
  <si>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</si>
  <si>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</si>
  <si>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</si>
  <si>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</si>
  <si>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</si>
  <si>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</si>
  <si>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</si>
  <si>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</si>
  <si>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</si>
  <si>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</si>
  <si>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</si>
  <si>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</si>
  <si>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</si>
  <si>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</si>
  <si>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</si>
  <si>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</si>
  <si>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</si>
  <si>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</si>
  <si>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</si>
  <si>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</si>
  <si>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</si>
  <si>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</si>
  <si>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</si>
  <si>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</si>
  <si>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</si>
  <si>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</si>
  <si>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</si>
  <si>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</si>
  <si>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</si>
  <si>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</si>
  <si>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</si>
  <si>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</si>
  <si>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</si>
  <si>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</si>
  <si>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</si>
  <si>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</si>
  <si>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</si>
  <si>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</si>
  <si>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</si>
  <si>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</si>
  <si>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</si>
  <si>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</si>
  <si>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</si>
  <si>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</si>
  <si>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</si>
  <si>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</si>
  <si>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</si>
  <si>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</si>
  <si>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</si>
  <si>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</si>
  <si>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</si>
  <si>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</si>
  <si>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</si>
  <si>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</si>
  <si>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</si>
  <si>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</si>
  <si>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</si>
  <si>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</si>
  <si>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</si>
  <si>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</si>
  <si>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</si>
  <si>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</si>
  <si>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</si>
  <si>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</si>
  <si>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</si>
  <si>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</si>
  <si>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</si>
  <si>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</si>
  <si>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</si>
  <si>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</si>
  <si>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</si>
  <si>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</si>
  <si>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</si>
  <si>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</si>
  <si>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</si>
  <si>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</si>
  <si>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</si>
  <si>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</si>
  <si>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</si>
  <si>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</si>
  <si>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</si>
  <si>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</si>
  <si>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</si>
  <si>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</si>
  <si>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</si>
  <si>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</si>
  <si>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</si>
  <si>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</si>
  <si>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</si>
  <si>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</si>
  <si>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</si>
  <si>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</si>
  <si>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</si>
  <si>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</si>
  <si>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</si>
  <si>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</si>
  <si>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</si>
  <si>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</si>
  <si>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</si>
  <si>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</si>
  <si>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</si>
  <si>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</si>
  <si>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</si>
  <si>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</si>
  <si>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</si>
  <si>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</si>
  <si>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</si>
  <si>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</si>
  <si>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</si>
  <si>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</si>
  <si>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</si>
  <si>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</si>
  <si>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</si>
  <si>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</si>
  <si>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</si>
  <si>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</si>
  <si>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</si>
  <si>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</si>
  <si>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</si>
  <si>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</si>
  <si>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</si>
  <si>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</si>
  <si>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</si>
  <si>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</si>
  <si>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</si>
  <si>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</si>
  <si>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</si>
  <si>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</si>
  <si>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</si>
  <si>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</si>
  <si>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</si>
  <si>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</si>
  <si>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</si>
  <si>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</si>
  <si>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</si>
  <si>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</si>
  <si>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</si>
  <si>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</si>
  <si>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</si>
  <si>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</si>
  <si>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</si>
  <si>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</si>
  <si>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</si>
  <si>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</si>
  <si>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</si>
  <si>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</si>
  <si>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</si>
  <si>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</si>
  <si>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</si>
  <si>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</si>
  <si>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</si>
  <si>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</si>
  <si>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</si>
  <si>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</si>
  <si>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</si>
  <si>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</si>
  <si>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</si>
  <si>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</si>
  <si>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</si>
  <si>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</si>
  <si>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</si>
  <si>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</si>
  <si>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</si>
  <si>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</si>
  <si>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</si>
  <si>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</si>
  <si>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</si>
  <si>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</si>
  <si>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</si>
  <si>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</si>
  <si>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</si>
  <si>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</si>
  <si>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</si>
  <si>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</si>
  <si>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</si>
  <si>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</si>
  <si>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</si>
  <si>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</si>
  <si>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</si>
  <si>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</si>
  <si>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</si>
  <si>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</si>
  <si>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</si>
  <si>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</si>
  <si>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</si>
  <si>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</si>
  <si>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</si>
  <si>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</si>
  <si>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</si>
  <si>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</si>
  <si>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</si>
  <si>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</si>
  <si>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</si>
  <si>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</si>
  <si>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</si>
  <si>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</si>
  <si>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</si>
  <si>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</si>
  <si>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</si>
  <si>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</si>
  <si>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</si>
  <si>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</si>
  <si>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</si>
  <si>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</si>
  <si>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</si>
  <si>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</si>
  <si>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</si>
  <si>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</si>
  <si>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</si>
  <si>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</si>
  <si>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</si>
  <si>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</si>
  <si>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</si>
  <si>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</si>
  <si>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</si>
  <si>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</si>
  <si>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</si>
  <si>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</si>
  <si>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</si>
  <si>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</si>
  <si>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</si>
  <si>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</si>
  <si>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</si>
  <si>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</si>
  <si>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</si>
  <si>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</si>
  <si>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</si>
  <si>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</si>
  <si>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</si>
  <si>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</si>
  <si>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</si>
  <si>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</si>
  <si>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</si>
  <si>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</si>
  <si>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</si>
  <si>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</si>
  <si>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</si>
  <si>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</si>
  <si>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</si>
  <si>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</si>
  <si>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</si>
  <si>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</si>
  <si>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</si>
  <si>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</si>
  <si>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</si>
  <si>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</si>
  <si>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</si>
  <si>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</si>
  <si>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</si>
  <si>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</si>
  <si>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</si>
  <si>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</si>
  <si>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</si>
  <si>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</si>
  <si>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</si>
  <si>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</si>
  <si>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</si>
  <si>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</si>
  <si>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</si>
  <si>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</si>
  <si>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</si>
  <si>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</si>
  <si>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</si>
  <si>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</si>
  <si>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</si>
  <si>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</si>
  <si>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</si>
  <si>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</si>
  <si>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</si>
  <si>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</si>
  <si>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</si>
  <si>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</si>
  <si>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</si>
  <si>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</si>
  <si>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</si>
  <si>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</si>
  <si>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</si>
  <si>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</si>
  <si>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</si>
  <si>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</si>
  <si>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</si>
  <si>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</si>
  <si>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</si>
  <si>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</si>
  <si>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</si>
  <si>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</si>
  <si>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</si>
  <si>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</si>
  <si>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</si>
  <si>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</si>
  <si>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</si>
  <si>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</si>
  <si>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</si>
  <si>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</si>
  <si>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</si>
  <si>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</si>
  <si>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</si>
  <si>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</si>
  <si>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</si>
  <si>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</si>
  <si>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</si>
  <si>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</si>
  <si>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</si>
  <si>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</si>
  <si>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</si>
  <si>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</si>
  <si>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</si>
  <si>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</si>
  <si>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</si>
  <si>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</si>
  <si>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</si>
  <si>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</si>
  <si>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</si>
  <si>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</si>
  <si>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</si>
  <si>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</si>
  <si>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</si>
  <si>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</si>
  <si>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</si>
  <si>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</si>
  <si>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</si>
  <si>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</si>
  <si>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</si>
  <si>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</si>
  <si>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</si>
  <si>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</si>
  <si>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</si>
  <si>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</si>
  <si>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</si>
  <si>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</si>
  <si>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</si>
  <si>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</si>
  <si>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</si>
  <si>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</si>
  <si>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</si>
  <si>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</si>
  <si>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</si>
  <si>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</si>
  <si>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</si>
  <si>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</si>
  <si>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</si>
  <si>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</si>
  <si>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</si>
  <si>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</si>
  <si>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</si>
  <si>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</si>
  <si>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</si>
  <si>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</si>
  <si>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</si>
  <si>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</si>
  <si>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</si>
  <si>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</si>
  <si>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</si>
  <si>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</si>
  <si>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</si>
  <si>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</si>
  <si>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</si>
  <si>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</si>
  <si>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</si>
  <si>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</si>
  <si>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</si>
  <si>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</si>
  <si>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</si>
  <si>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</si>
  <si>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</si>
  <si>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</si>
  <si>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</si>
  <si>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</si>
  <si>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</si>
  <si>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</si>
  <si>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</si>
  <si>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</si>
  <si>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</si>
  <si>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</si>
  <si>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</si>
  <si>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</si>
  <si>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</si>
  <si>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</si>
  <si>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</si>
  <si>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</si>
  <si>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</si>
  <si>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</si>
  <si>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</si>
  <si>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</si>
  <si>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</si>
  <si>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</si>
  <si>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</si>
  <si>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</si>
  <si>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</si>
  <si>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</si>
  <si>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</si>
  <si>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</si>
  <si>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</si>
  <si>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</si>
  <si>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</si>
  <si>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</si>
  <si>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</si>
  <si>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</si>
  <si>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</si>
  <si>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</si>
  <si>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</si>
  <si>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</si>
  <si>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</si>
  <si>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</si>
  <si>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</si>
  <si>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</si>
  <si>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</si>
  <si>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</si>
  <si>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</si>
  <si>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</si>
  <si>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</si>
  <si>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</si>
  <si>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</si>
  <si>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</si>
  <si>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</si>
  <si>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</si>
  <si>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</si>
  <si>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</si>
  <si>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</si>
  <si>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</si>
  <si>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</si>
  <si>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</si>
  <si>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</si>
  <si>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</si>
  <si>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</si>
  <si>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</si>
  <si>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</si>
  <si>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</si>
  <si>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</si>
  <si>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</si>
  <si>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</si>
  <si>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</si>
  <si>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</si>
  <si>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</si>
  <si>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</si>
  <si>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</si>
  <si>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</si>
  <si>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</si>
  <si>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</si>
  <si>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</si>
  <si>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</si>
  <si>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</si>
  <si>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</si>
  <si>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</si>
  <si>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</si>
  <si>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</si>
  <si>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</si>
  <si>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</si>
  <si>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</si>
  <si>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</si>
  <si>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</si>
  <si>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</si>
  <si>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</si>
  <si>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</si>
  <si>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</si>
  <si>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</si>
  <si>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</si>
  <si>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</si>
  <si>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</si>
  <si>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</si>
  <si>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</si>
  <si>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</si>
  <si>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</si>
  <si>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</si>
  <si>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</si>
  <si>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</si>
  <si>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</si>
  <si>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</si>
  <si>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</si>
  <si>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</si>
  <si>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</si>
  <si>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</si>
  <si>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</si>
  <si>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</si>
  <si>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</si>
  <si>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</si>
  <si>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</si>
  <si>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</si>
  <si>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</si>
  <si>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</si>
  <si>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</si>
  <si>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</si>
  <si>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</si>
  <si>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</si>
  <si>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</si>
  <si>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</si>
  <si>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</si>
  <si>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</si>
  <si>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</si>
  <si>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</si>
  <si>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</si>
  <si>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</si>
  <si>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</si>
  <si>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</si>
  <si>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</si>
  <si>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</si>
  <si>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</si>
  <si>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</si>
  <si>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</si>
  <si>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</si>
  <si>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</si>
  <si>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</si>
  <si>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</si>
  <si>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</si>
  <si>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</si>
  <si>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</si>
  <si>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</si>
  <si>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</si>
  <si>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</si>
  <si>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</si>
  <si>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</si>
  <si>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</si>
  <si>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</si>
  <si>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</si>
  <si>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</si>
  <si>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</si>
  <si>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</si>
  <si>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</si>
  <si>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</si>
  <si>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</si>
  <si>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</si>
  <si>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</si>
  <si>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</si>
  <si>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</si>
  <si>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</si>
  <si>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</si>
  <si>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</si>
  <si>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</si>
  <si>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</si>
  <si>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</si>
  <si>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</si>
  <si>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</si>
  <si>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</si>
  <si>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</si>
  <si>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</si>
  <si>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</si>
  <si>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</si>
  <si>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</si>
  <si>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</si>
  <si>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</si>
  <si>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</si>
  <si>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</si>
  <si>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</si>
  <si>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</si>
  <si>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</si>
  <si>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</si>
  <si>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</si>
  <si>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</si>
  <si>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</si>
  <si>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</si>
  <si>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</si>
  <si>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</si>
  <si>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</si>
  <si>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</si>
  <si>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</si>
  <si>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</si>
  <si>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</si>
  <si>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</si>
  <si>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</si>
  <si>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</si>
  <si>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</si>
  <si>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</si>
  <si>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</si>
  <si>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</si>
  <si>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</si>
  <si>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</si>
  <si>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</si>
  <si>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</si>
  <si>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</si>
  <si>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</si>
  <si>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</si>
  <si>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</si>
  <si>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</si>
  <si>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</si>
  <si>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</si>
  <si>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</si>
  <si>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</si>
  <si>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</si>
  <si>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</si>
  <si>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</si>
  <si>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</si>
  <si>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</si>
  <si>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</si>
  <si>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</si>
  <si>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</si>
  <si>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</si>
  <si>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</si>
  <si>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</si>
  <si>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</si>
  <si>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</si>
  <si>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</si>
  <si>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</si>
  <si>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</si>
  <si>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</si>
  <si>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</si>
  <si>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</si>
  <si>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</si>
  <si>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</si>
  <si>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</si>
  <si>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</si>
  <si>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</si>
  <si>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</si>
  <si>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</si>
  <si>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</si>
  <si>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</si>
  <si>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</si>
  <si>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</si>
  <si>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</si>
  <si>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</si>
  <si>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</si>
  <si>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</si>
  <si>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</si>
  <si>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</si>
  <si>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</si>
  <si>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</si>
  <si>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</si>
  <si>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</si>
  <si>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</si>
  <si>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</si>
  <si>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</si>
  <si>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</si>
  <si>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</si>
  <si>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</si>
  <si>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</si>
  <si>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</si>
  <si>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</si>
  <si>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</si>
  <si>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</si>
  <si>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</si>
  <si>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</si>
  <si>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</si>
  <si>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</si>
  <si>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</si>
  <si>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</si>
  <si>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</si>
  <si>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</si>
  <si>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</si>
  <si>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</si>
  <si>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</si>
  <si>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</si>
  <si>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</si>
  <si>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</si>
  <si>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</si>
  <si>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</si>
  <si>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</si>
  <si>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</si>
  <si>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</si>
  <si>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</si>
  <si>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</si>
  <si>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</si>
  <si>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</si>
  <si>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</si>
  <si>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</si>
  <si>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</si>
  <si>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</si>
  <si>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</si>
  <si>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</si>
  <si>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</si>
  <si>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</si>
  <si>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</si>
  <si>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</si>
  <si>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</si>
  <si>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</si>
  <si>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</si>
  <si>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</si>
  <si>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</si>
  <si>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</si>
  <si>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</si>
  <si>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</si>
  <si>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</si>
  <si>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</si>
  <si>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</si>
  <si>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</si>
  <si>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</si>
  <si>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</si>
  <si>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</si>
  <si>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</si>
  <si>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</si>
  <si>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</si>
  <si>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</si>
  <si>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</si>
  <si>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</si>
  <si>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</si>
  <si>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</si>
  <si>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</si>
  <si>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</si>
  <si>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</si>
  <si>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</si>
  <si>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</si>
  <si>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</si>
  <si>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</si>
  <si>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</si>
  <si>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</si>
  <si>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</si>
  <si>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</si>
  <si>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</si>
  <si>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</si>
  <si>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</si>
  <si>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</si>
  <si>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</si>
  <si>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</si>
  <si>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</si>
  <si>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</si>
  <si>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</si>
  <si>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</si>
  <si>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</si>
  <si>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</si>
  <si>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</si>
  <si>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</si>
  <si>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</si>
  <si>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</si>
  <si>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</si>
  <si>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</si>
  <si>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</si>
  <si>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</si>
  <si>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</si>
  <si>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</si>
  <si>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</si>
  <si>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</si>
  <si>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</si>
  <si>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</si>
  <si>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</si>
  <si>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</si>
  <si>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</si>
  <si>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</si>
  <si>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</si>
  <si>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</si>
  <si>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</si>
  <si>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</si>
  <si>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</si>
  <si>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</si>
  <si>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</si>
  <si>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</si>
  <si>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</si>
  <si>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</si>
  <si>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</si>
  <si>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</si>
  <si>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</si>
  <si>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</si>
  <si>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</si>
  <si>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</si>
  <si>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</si>
  <si>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</si>
  <si>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</si>
  <si>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</si>
  <si>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</si>
  <si>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</si>
  <si>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</si>
  <si>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</si>
  <si>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</si>
  <si>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</si>
  <si>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</si>
  <si>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</si>
  <si>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</si>
  <si>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</si>
  <si>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</si>
  <si>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</si>
  <si>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</si>
  <si>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</si>
  <si>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</si>
  <si>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</si>
  <si>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</si>
  <si>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</si>
  <si>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</si>
  <si>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</si>
  <si>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</si>
  <si>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</si>
  <si>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</si>
  <si>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</si>
  <si>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</si>
  <si>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</si>
  <si>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</si>
  <si>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</si>
  <si>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</si>
  <si>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</si>
  <si>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</si>
  <si>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</si>
  <si>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</si>
  <si>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</si>
  <si>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</si>
  <si>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</si>
  <si>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</si>
  <si>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</si>
  <si>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</si>
  <si>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</si>
  <si>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</si>
  <si>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</si>
  <si>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</si>
  <si>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</si>
  <si>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</si>
  <si>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</si>
  <si>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</si>
  <si>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</si>
  <si>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</si>
  <si>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</si>
  <si>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</si>
  <si>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</si>
  <si>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</si>
  <si>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</si>
  <si>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</si>
  <si>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</si>
  <si>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</si>
  <si>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</si>
  <si>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</si>
  <si>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</si>
  <si>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</si>
  <si>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</si>
  <si>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</si>
  <si>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</si>
  <si>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</si>
  <si>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</si>
  <si>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</si>
  <si>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</si>
  <si>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</si>
  <si>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</si>
  <si>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</si>
  <si>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</si>
  <si>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</si>
  <si>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</si>
  <si>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</si>
  <si>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</si>
  <si>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</si>
  <si>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</si>
  <si>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</si>
  <si>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</si>
  <si>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</si>
  <si>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</si>
  <si>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</si>
  <si>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</si>
  <si>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</si>
  <si>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</si>
  <si>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</si>
  <si>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</si>
  <si>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</si>
  <si>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</si>
  <si>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</si>
  <si>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</si>
  <si>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</si>
  <si>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</si>
  <si>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</si>
  <si>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</si>
  <si>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</si>
  <si>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</si>
  <si>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</si>
  <si>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</si>
  <si>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</si>
  <si>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</si>
  <si>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</si>
  <si>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</si>
  <si>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</si>
  <si>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</si>
  <si>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</si>
  <si>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</si>
  <si>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</si>
  <si>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</si>
  <si>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</si>
  <si>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</si>
  <si>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</si>
  <si>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</si>
  <si>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</si>
  <si>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</si>
  <si>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</si>
  <si>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</si>
  <si>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</si>
  <si>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</si>
  <si>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</si>
  <si>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</si>
  <si>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</si>
  <si>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</si>
  <si>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</si>
  <si>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</si>
  <si>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</si>
  <si>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</si>
  <si>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</si>
  <si>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</si>
  <si>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</si>
  <si>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</si>
  <si>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</si>
  <si>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</si>
  <si>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</si>
  <si>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</si>
  <si>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</si>
  <si>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</si>
  <si>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</si>
  <si>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</si>
  <si>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</si>
  <si>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</si>
  <si>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</si>
  <si>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</si>
  <si>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</si>
  <si>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</si>
  <si>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</si>
  <si>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</si>
  <si>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</si>
  <si>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</si>
  <si>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</si>
  <si>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</si>
  <si>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</si>
  <si>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</si>
  <si>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</si>
  <si>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</si>
  <si>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</si>
  <si>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</si>
  <si>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</si>
  <si>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</si>
  <si>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</si>
  <si>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</si>
  <si>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</si>
  <si>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</si>
  <si>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</si>
  <si>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</si>
  <si>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</si>
  <si>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</si>
  <si>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</si>
  <si>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</si>
  <si>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</si>
  <si>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</si>
  <si>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</si>
  <si>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</si>
  <si>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</si>
  <si>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</si>
  <si>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</si>
  <si>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</si>
  <si>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</si>
  <si>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</si>
  <si>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</si>
  <si>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</si>
  <si>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</si>
  <si>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</si>
  <si>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</si>
  <si>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</si>
  <si>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</si>
  <si>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</si>
  <si>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</si>
  <si>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</si>
  <si>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</si>
  <si>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</si>
  <si>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</si>
  <si>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</si>
  <si>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</si>
  <si>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</si>
  <si>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</si>
  <si>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</si>
  <si>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</si>
  <si>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</si>
  <si>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</si>
  <si>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</si>
  <si>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</si>
  <si>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</si>
  <si>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</si>
  <si>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</si>
  <si>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</si>
  <si>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</si>
  <si>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</si>
  <si>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</si>
  <si>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</si>
  <si>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</si>
  <si>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</si>
  <si>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</si>
  <si>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</si>
  <si>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</si>
  <si>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</si>
  <si>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</si>
  <si>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</si>
  <si>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</si>
  <si>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</si>
  <si>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</si>
  <si>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</si>
  <si>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</si>
  <si>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</si>
  <si>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</si>
  <si>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</si>
  <si>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</si>
  <si>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</si>
  <si>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</si>
  <si>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</si>
  <si>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</si>
  <si>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</si>
  <si>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</si>
  <si>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</si>
  <si>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</si>
  <si>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</si>
  <si>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</si>
  <si>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</si>
  <si>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</si>
  <si>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</si>
  <si>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</si>
  <si>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</si>
  <si>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</si>
  <si>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</si>
  <si>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</si>
  <si>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</si>
  <si>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</si>
  <si>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</si>
  <si>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</si>
  <si>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</si>
  <si>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</si>
  <si>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</si>
  <si>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</si>
  <si>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</si>
  <si>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</si>
  <si>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</si>
  <si>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</si>
  <si>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</si>
  <si>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</si>
  <si>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</si>
  <si>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</si>
  <si>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</si>
  <si>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</si>
  <si>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</si>
  <si>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</si>
  <si>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</si>
  <si>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</si>
  <si>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</si>
  <si>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</si>
  <si>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</si>
  <si>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</si>
  <si>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</si>
  <si>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</si>
  <si>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</si>
  <si>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</si>
  <si>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</si>
  <si>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</si>
  <si>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</si>
  <si>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</si>
  <si>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</si>
  <si>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</si>
  <si>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</si>
  <si>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</si>
  <si>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</si>
  <si>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</si>
  <si>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</si>
  <si>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</si>
  <si>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</si>
  <si>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</si>
  <si>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</si>
  <si>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</si>
  <si>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</si>
  <si>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</si>
  <si>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</si>
  <si>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</si>
  <si>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</si>
  <si>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</si>
  <si>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</si>
  <si>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</si>
  <si>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</si>
  <si>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</si>
  <si>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</si>
  <si>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</si>
  <si>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</si>
  <si>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</si>
  <si>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</si>
  <si>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</si>
  <si>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</si>
  <si>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</si>
  <si>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</si>
  <si>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</si>
  <si>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</si>
  <si>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</si>
  <si>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</si>
  <si>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</si>
  <si>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</si>
  <si>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</si>
  <si>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</si>
  <si>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</si>
  <si>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</si>
  <si>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</si>
  <si>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</si>
  <si>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</si>
  <si>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</si>
  <si>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</si>
  <si>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</si>
  <si>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</si>
  <si>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</si>
  <si>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</si>
  <si>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</si>
  <si>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</si>
  <si>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</si>
  <si>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</si>
  <si>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</si>
  <si>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</si>
  <si>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</si>
  <si>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</si>
  <si>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</si>
  <si>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</si>
  <si>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</si>
  <si>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</si>
  <si>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</si>
  <si>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</si>
  <si>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</si>
  <si>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</si>
  <si>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</si>
  <si>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</si>
  <si>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</si>
  <si>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</si>
  <si>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</si>
  <si>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</si>
  <si>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</si>
  <si>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</si>
  <si>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</si>
  <si>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</si>
  <si>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</si>
  <si>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</si>
  <si>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</si>
  <si>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</si>
  <si>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</si>
  <si>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</si>
  <si>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</si>
  <si>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</si>
  <si>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</si>
  <si>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</si>
  <si>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</si>
  <si>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</si>
  <si>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</si>
  <si>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</si>
  <si>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</si>
  <si>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</si>
  <si>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</si>
  <si>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</si>
  <si>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</si>
  <si>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</si>
  <si>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</si>
  <si>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</si>
  <si>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</si>
  <si>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</si>
  <si>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</si>
  <si>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</si>
  <si>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</si>
  <si>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</si>
  <si>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</si>
  <si>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</si>
  <si>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</si>
  <si>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</si>
  <si>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</si>
  <si>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</si>
  <si>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</si>
  <si>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</si>
  <si>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</si>
  <si>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</si>
  <si>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</si>
  <si>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</si>
  <si>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</si>
  <si>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</si>
  <si>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</si>
  <si>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</si>
  <si>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</si>
  <si>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</si>
  <si>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</si>
  <si>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</si>
  <si>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</si>
  <si>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</si>
  <si>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</si>
  <si>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</si>
  <si>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</si>
  <si>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</si>
  <si>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</si>
  <si>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</si>
  <si>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</si>
  <si>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</si>
  <si>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</si>
  <si>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</si>
  <si>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</si>
  <si>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</si>
  <si>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</si>
  <si>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</si>
  <si>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</si>
  <si>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</si>
  <si>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</si>
  <si>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</si>
  <si>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</si>
  <si>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</si>
  <si>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</si>
  <si>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</si>
  <si>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</si>
  <si>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</si>
  <si>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</si>
  <si>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</si>
  <si>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</si>
  <si>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</si>
  <si>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</si>
  <si>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</si>
  <si>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</si>
  <si>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</si>
  <si>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</si>
  <si>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</si>
  <si>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</si>
  <si>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</si>
  <si>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</si>
  <si>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</si>
  <si>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</si>
  <si>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</si>
  <si>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</si>
  <si>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</si>
  <si>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</si>
  <si>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</si>
  <si>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</si>
  <si>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</si>
  <si>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</si>
  <si>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</si>
  <si>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</si>
  <si>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</si>
  <si>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</si>
  <si>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</si>
  <si>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</si>
  <si>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</si>
  <si>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</si>
  <si>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</si>
  <si>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</si>
  <si>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</si>
  <si>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</si>
  <si>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</si>
  <si>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</si>
  <si>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</si>
  <si>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</si>
  <si>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</si>
  <si>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</si>
  <si>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</si>
  <si>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</si>
  <si>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</si>
  <si>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</si>
  <si>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</si>
  <si>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</si>
  <si>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</si>
  <si>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</si>
  <si>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</si>
  <si>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</si>
  <si>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</si>
  <si>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</si>
  <si>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</si>
  <si>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</si>
  <si>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</si>
  <si>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</si>
  <si>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</si>
  <si>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</si>
  <si>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</si>
  <si>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</si>
  <si>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</si>
  <si>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</si>
  <si>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</si>
  <si>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</si>
  <si>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</si>
  <si>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</si>
  <si>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</si>
  <si>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</si>
  <si>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</si>
  <si>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</si>
  <si>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</si>
  <si>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</si>
  <si>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</si>
  <si>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</si>
  <si>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</si>
  <si>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</si>
  <si>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</si>
  <si>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</si>
  <si>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</si>
  <si>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</si>
  <si>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</si>
  <si>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</si>
  <si>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</si>
  <si>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</si>
  <si>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</si>
  <si>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</si>
  <si>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</si>
  <si>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</si>
  <si>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</si>
  <si>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</si>
  <si>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</si>
  <si>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</si>
  <si>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</si>
  <si>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</si>
  <si>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</si>
  <si>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</si>
  <si>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</si>
  <si>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</si>
  <si>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</si>
  <si>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</si>
  <si>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</si>
  <si>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</si>
  <si>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</si>
  <si>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</si>
  <si>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</si>
  <si>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</si>
  <si>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</si>
  <si>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</si>
  <si>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</si>
  <si>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</si>
  <si>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</si>
  <si>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</si>
  <si>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</si>
  <si>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</si>
  <si>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</si>
  <si>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</si>
  <si>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</si>
  <si>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</si>
  <si>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</si>
  <si>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</si>
  <si>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</si>
  <si>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</si>
  <si>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</si>
  <si>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</si>
  <si>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</si>
  <si>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</si>
  <si>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</si>
  <si>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</si>
  <si>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</si>
  <si>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</si>
  <si>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</si>
  <si>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</si>
  <si>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</si>
  <si>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</si>
  <si>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</si>
  <si>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</si>
  <si>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</si>
  <si>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</si>
  <si>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</si>
  <si>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</si>
  <si>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</si>
  <si>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</si>
  <si>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</si>
  <si>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</si>
  <si>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</si>
  <si>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</si>
  <si>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</si>
  <si>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</si>
  <si>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</si>
  <si>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</si>
  <si>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</si>
  <si>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</si>
  <si>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</si>
  <si>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</si>
  <si>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</si>
  <si>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</si>
  <si>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</si>
  <si>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</si>
  <si>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</si>
  <si>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</si>
  <si>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</si>
  <si>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</si>
  <si>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</si>
  <si>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</si>
  <si>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</si>
  <si>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</si>
  <si>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</si>
  <si>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</si>
  <si>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</si>
  <si>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</si>
  <si>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</si>
  <si>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</si>
  <si>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</si>
  <si>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</si>
  <si>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</si>
  <si>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</si>
  <si>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</si>
  <si>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</si>
  <si>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</si>
  <si>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</si>
  <si>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</si>
  <si>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</si>
  <si>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</si>
  <si>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</si>
  <si>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</si>
  <si>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</si>
  <si>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</si>
  <si>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</si>
  <si>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</si>
  <si>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</si>
  <si>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</si>
  <si>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</si>
  <si>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</si>
  <si>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</si>
  <si>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</si>
  <si>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</si>
  <si>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</si>
  <si>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</si>
  <si>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</si>
  <si>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</si>
  <si>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</si>
  <si>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</si>
  <si>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</si>
  <si>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</si>
  <si>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</si>
  <si>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</si>
  <si>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</si>
  <si>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</si>
  <si>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</si>
  <si>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</si>
  <si>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</si>
  <si>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</si>
  <si>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</si>
  <si>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</si>
  <si>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</si>
  <si>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</si>
  <si>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</si>
  <si>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</si>
  <si>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</si>
  <si>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</si>
  <si>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</si>
  <si>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</si>
  <si>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</si>
  <si>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</si>
  <si>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</si>
  <si>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</si>
  <si>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</si>
  <si>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</si>
  <si>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</si>
  <si>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</si>
  <si>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</si>
  <si>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</si>
  <si>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</si>
  <si>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</si>
  <si>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</si>
  <si>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</si>
  <si>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</si>
  <si>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</si>
  <si>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</si>
  <si>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</si>
  <si>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</si>
  <si>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</si>
  <si>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</si>
  <si>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</si>
  <si>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</si>
  <si>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</si>
  <si>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</si>
  <si>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</si>
  <si>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</si>
  <si>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</si>
  <si>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</si>
  <si>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</si>
  <si>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</si>
  <si>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</si>
  <si>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</si>
  <si>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</si>
  <si>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</si>
  <si>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</si>
  <si>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</si>
  <si>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</si>
  <si>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</si>
  <si>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</si>
  <si>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</si>
  <si>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</si>
  <si>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</si>
  <si>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</si>
  <si>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</si>
  <si>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</si>
  <si>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</si>
  <si>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</si>
  <si>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</si>
  <si>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</si>
  <si>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</si>
  <si>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</si>
  <si>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</si>
  <si>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</si>
  <si>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</si>
  <si>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</si>
  <si>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</si>
  <si>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</si>
  <si>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</si>
  <si>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</si>
  <si>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</si>
  <si>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</si>
  <si>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</si>
  <si>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</si>
  <si>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</si>
  <si>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</si>
  <si>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</si>
  <si>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</si>
  <si>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</si>
  <si>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</si>
  <si>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</si>
  <si>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</si>
  <si>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</si>
  <si>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</si>
  <si>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</si>
  <si>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</si>
  <si>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</si>
  <si>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</si>
  <si>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</si>
  <si>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</si>
  <si>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</si>
  <si>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</si>
  <si>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</si>
  <si>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</si>
  <si>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</si>
  <si>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</si>
  <si>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</si>
  <si>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</si>
  <si>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</si>
  <si>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</si>
  <si>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</si>
  <si>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</si>
  <si>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</si>
  <si>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</si>
  <si>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</si>
  <si>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</si>
  <si>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</si>
  <si>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</si>
  <si>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</si>
  <si>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</si>
  <si>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</si>
  <si>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</si>
  <si>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</si>
  <si>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</si>
  <si>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</si>
  <si>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</si>
  <si>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</si>
  <si>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</si>
  <si>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</si>
  <si>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</si>
  <si>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</si>
  <si>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</si>
  <si>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</si>
  <si>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</si>
  <si>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</si>
  <si>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</si>
  <si>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</si>
  <si>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</si>
  <si>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</si>
  <si>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</si>
  <si>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</si>
  <si>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</si>
  <si>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</si>
  <si>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</si>
  <si>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</si>
  <si>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</si>
  <si>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</si>
  <si>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</si>
  <si>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</si>
  <si>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</si>
  <si>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</si>
  <si>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</si>
  <si>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</si>
  <si>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</si>
  <si>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</si>
  <si>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</si>
  <si>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</si>
  <si>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</si>
  <si>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</si>
  <si>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</si>
  <si>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</si>
  <si>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</si>
  <si>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</si>
  <si>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</si>
  <si>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</si>
  <si>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</si>
  <si>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</si>
  <si>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</si>
  <si>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</si>
  <si>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</si>
  <si>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</si>
  <si>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</si>
  <si>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</si>
  <si>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</si>
  <si>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</si>
  <si>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</si>
  <si>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</si>
  <si>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</si>
  <si>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</si>
  <si>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</si>
  <si>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</si>
  <si>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</si>
  <si>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</si>
  <si>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</si>
  <si>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</si>
  <si>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</si>
  <si>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</si>
  <si>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</si>
  <si>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</si>
  <si>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</si>
  <si>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</si>
  <si>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</si>
  <si>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</si>
  <si>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</si>
  <si>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</si>
  <si>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</si>
  <si>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</si>
  <si>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</si>
  <si>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</si>
  <si>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</si>
  <si>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</si>
  <si>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</si>
  <si>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</si>
  <si>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</si>
  <si>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</si>
  <si>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</si>
  <si>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</si>
  <si>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</si>
  <si>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</si>
  <si>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</si>
  <si>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</si>
  <si>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</si>
  <si>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</si>
  <si>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</si>
  <si>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</si>
  <si>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</si>
  <si>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</si>
  <si>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</si>
  <si>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</si>
  <si>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</si>
  <si>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</si>
  <si>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</si>
  <si>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</si>
  <si>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</si>
  <si>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</si>
  <si>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</si>
  <si>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</si>
  <si>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</si>
  <si>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</si>
  <si>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</si>
  <si>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</si>
  <si>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</si>
  <si>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</si>
  <si>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</si>
  <si>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</si>
  <si>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</si>
  <si>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</si>
  <si>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</si>
  <si>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</si>
  <si>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</si>
  <si>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</si>
  <si>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</si>
  <si>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</si>
  <si>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</si>
  <si>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</si>
  <si>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</si>
  <si>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</si>
  <si>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</si>
  <si>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</si>
  <si>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</si>
  <si>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</si>
  <si>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</si>
  <si>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</si>
  <si>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</si>
  <si>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</si>
  <si>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</si>
  <si>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</si>
  <si>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</si>
  <si>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</si>
  <si>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</si>
  <si>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</si>
  <si>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</si>
  <si>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</si>
  <si>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</si>
  <si>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</si>
  <si>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</si>
  <si>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</si>
  <si>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</si>
  <si>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</si>
  <si>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</si>
  <si>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</si>
  <si>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</si>
  <si>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</si>
  <si>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</si>
  <si>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</si>
  <si>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</si>
  <si>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</si>
  <si>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</si>
  <si>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</si>
  <si>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</si>
  <si>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</si>
  <si>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</si>
  <si>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</si>
  <si>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</si>
  <si>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</si>
  <si>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</si>
  <si>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</si>
  <si>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</si>
  <si>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</si>
  <si>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</si>
  <si>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</si>
  <si>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</si>
  <si>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</si>
  <si>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</si>
  <si>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</si>
  <si>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</si>
  <si>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</si>
  <si>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</si>
  <si>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</si>
  <si>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</si>
  <si>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</si>
  <si>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</si>
  <si>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</si>
  <si>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</si>
  <si>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</si>
  <si>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</si>
  <si>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</si>
  <si>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</si>
  <si>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</si>
  <si>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</si>
  <si>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</si>
  <si>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</si>
  <si>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</si>
  <si>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</si>
  <si>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</si>
  <si>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</si>
  <si>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</si>
  <si>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</si>
  <si>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</si>
  <si>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</si>
  <si>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</si>
  <si>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</si>
  <si>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</si>
  <si>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</si>
  <si>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</si>
  <si>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</si>
  <si>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</si>
  <si>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</si>
  <si>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</si>
  <si>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</si>
  <si>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</si>
  <si>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</si>
  <si>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</si>
  <si>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</si>
  <si>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</si>
  <si>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</si>
  <si>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</si>
  <si>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</si>
  <si>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</si>
  <si>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</si>
  <si>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</si>
  <si>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</si>
  <si>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</si>
  <si>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</si>
  <si>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</si>
  <si>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</si>
  <si>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</si>
  <si>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</si>
  <si>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</si>
  <si>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</si>
  <si>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</si>
  <si>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</si>
  <si>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</si>
  <si>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</si>
  <si>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</si>
  <si>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</si>
  <si>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</si>
  <si>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</si>
  <si>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</si>
  <si>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</si>
  <si>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</si>
  <si>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</si>
  <si>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</si>
  <si>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</si>
  <si>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</si>
  <si>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</si>
  <si>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</si>
  <si>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</si>
  <si>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</si>
  <si>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</si>
  <si>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</si>
  <si>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</si>
  <si>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</si>
  <si>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</si>
  <si>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</si>
  <si>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</si>
  <si>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</si>
  <si>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</si>
  <si>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</si>
  <si>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</si>
  <si>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</si>
  <si>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</si>
  <si>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</si>
  <si>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</si>
  <si>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</si>
  <si>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</si>
  <si>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</si>
  <si>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</si>
  <si>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</si>
  <si>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</si>
  <si>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</si>
  <si>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</si>
  <si>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</si>
  <si>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</si>
  <si>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</si>
  <si>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</si>
  <si>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</si>
  <si>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</si>
  <si>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</si>
  <si>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</si>
  <si>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</si>
  <si>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</si>
  <si>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</si>
  <si>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</si>
  <si>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</si>
  <si>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</si>
  <si>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</si>
  <si>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</si>
  <si>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</si>
  <si>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</si>
  <si>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</si>
  <si>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</si>
  <si>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</si>
  <si>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</si>
  <si>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</si>
  <si>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</si>
  <si>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</si>
  <si>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</si>
  <si>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</si>
  <si>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</si>
  <si>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</si>
  <si>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</si>
  <si>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</si>
  <si>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</si>
  <si>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</si>
  <si>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</si>
  <si>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</si>
  <si>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</si>
  <si>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</si>
  <si>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</si>
  <si>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</si>
  <si>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</si>
  <si>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</si>
  <si>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</si>
  <si>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</si>
  <si>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</si>
  <si>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</si>
  <si>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</si>
  <si>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</si>
  <si>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</si>
  <si>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</si>
  <si>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</si>
  <si>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</si>
  <si>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</si>
  <si>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</si>
  <si>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</si>
  <si>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</si>
  <si>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</si>
  <si>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</si>
  <si>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</si>
  <si>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</si>
  <si>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</si>
  <si>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</si>
  <si>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</si>
  <si>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</si>
  <si>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</si>
  <si>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</si>
  <si>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</si>
  <si>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</si>
  <si>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</si>
  <si>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</si>
  <si>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</si>
  <si>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</si>
  <si>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</si>
  <si>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</si>
  <si>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</si>
  <si>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</si>
  <si>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</si>
  <si>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</si>
  <si>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</si>
  <si>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</si>
  <si>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</si>
  <si>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</si>
  <si>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</si>
  <si>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</si>
  <si>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</si>
  <si>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</si>
  <si>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</si>
  <si>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</si>
  <si>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</si>
  <si>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</si>
  <si>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</si>
  <si>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</si>
  <si>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</si>
  <si>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</si>
  <si>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</si>
  <si>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</si>
  <si>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</si>
  <si>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</si>
  <si>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</si>
  <si>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</si>
  <si>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</si>
  <si>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</si>
  <si>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</si>
  <si>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</si>
  <si>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</si>
  <si>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</si>
  <si>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</si>
  <si>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</si>
  <si>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</si>
  <si>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</si>
  <si>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</si>
  <si>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</si>
  <si>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</si>
  <si>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</si>
  <si>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</si>
  <si>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</si>
  <si>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</si>
  <si>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</si>
  <si>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</si>
  <si>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</si>
  <si>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</si>
  <si>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</si>
  <si>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</si>
  <si>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</si>
  <si>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</si>
  <si>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</si>
  <si>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</si>
  <si>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</si>
  <si>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</si>
  <si>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</si>
  <si>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</si>
  <si>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</si>
  <si>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</si>
  <si>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</si>
  <si>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</si>
  <si>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</si>
  <si>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</si>
  <si>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</si>
  <si>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</si>
  <si>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</si>
  <si>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</si>
  <si>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</si>
  <si>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</si>
  <si>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</si>
  <si>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</si>
  <si>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</si>
  <si>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</si>
  <si>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</si>
  <si>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</si>
  <si>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</si>
  <si>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</si>
  <si>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</si>
  <si>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</si>
  <si>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</si>
  <si>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</si>
  <si>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</si>
  <si>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</si>
  <si>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</si>
  <si>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</si>
  <si>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</si>
  <si>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</si>
  <si>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</si>
  <si>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</si>
  <si>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</si>
  <si>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</si>
  <si>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</si>
  <si>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</si>
  <si>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</si>
  <si>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</si>
  <si>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</si>
  <si>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</si>
  <si>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</si>
  <si>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</si>
  <si>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</si>
  <si>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</si>
  <si>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</si>
  <si>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</si>
  <si>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</si>
  <si>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</si>
  <si>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</si>
  <si>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</si>
  <si>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</si>
  <si>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</si>
  <si>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</si>
  <si>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</si>
  <si>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</si>
  <si>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</si>
  <si>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</si>
  <si>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</si>
  <si>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</si>
  <si>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</si>
  <si>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</si>
  <si>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</si>
  <si>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</si>
  <si>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</si>
  <si>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</si>
  <si>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</si>
  <si>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</si>
  <si>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</si>
  <si>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</si>
  <si>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</si>
  <si>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</si>
  <si>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</si>
  <si>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</si>
  <si>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</si>
  <si>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</si>
  <si>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</si>
  <si>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</si>
  <si>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</si>
  <si>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</si>
  <si>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</si>
  <si>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</si>
  <si>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</si>
  <si>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</si>
  <si>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</si>
  <si>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</si>
  <si>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</si>
  <si>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</si>
  <si>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</si>
  <si>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</si>
  <si>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</si>
  <si>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</si>
  <si>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</si>
  <si>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</si>
  <si>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</si>
  <si>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</si>
  <si>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</si>
  <si>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</si>
  <si>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</si>
  <si>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</si>
  <si>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</si>
  <si>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</si>
  <si>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</si>
  <si>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</si>
  <si>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</si>
  <si>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</si>
  <si>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</si>
  <si>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</si>
  <si>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</si>
  <si>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</si>
  <si>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</si>
  <si>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</si>
  <si>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</si>
  <si>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</si>
  <si>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</si>
  <si>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</si>
  <si>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</si>
  <si>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</si>
  <si>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</si>
  <si>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</si>
  <si>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</si>
  <si>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</si>
  <si>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</si>
  <si>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</si>
  <si>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</si>
  <si>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</si>
  <si>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</si>
  <si>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</si>
  <si>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</si>
  <si>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</si>
  <si>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</si>
  <si>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</si>
  <si>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</si>
  <si>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</si>
  <si>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</si>
  <si>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</si>
  <si>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</si>
  <si>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</si>
  <si>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</si>
  <si>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</si>
  <si>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</si>
  <si>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</si>
  <si>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</si>
  <si>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</si>
  <si>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</si>
  <si>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</si>
  <si>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</si>
  <si>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</si>
  <si>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</si>
  <si>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</si>
  <si>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</si>
  <si>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</si>
  <si>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</si>
  <si>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</si>
  <si>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</si>
  <si>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</si>
  <si>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</si>
  <si>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</si>
  <si>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</si>
  <si>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</si>
  <si>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</si>
  <si>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</si>
  <si>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</si>
  <si>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</si>
  <si>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</si>
  <si>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</si>
  <si>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</si>
  <si>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</si>
  <si>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</si>
  <si>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</si>
  <si>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</si>
  <si>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</si>
  <si>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</si>
  <si>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</si>
  <si>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</si>
  <si>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</si>
  <si>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</si>
  <si>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</si>
  <si>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</si>
  <si>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</si>
  <si>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</si>
  <si>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</si>
  <si>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</si>
  <si>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</si>
  <si>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</si>
  <si>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</si>
  <si>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</si>
  <si>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</si>
  <si>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</si>
  <si>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</si>
  <si>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</si>
  <si>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</si>
  <si>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</si>
  <si>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</si>
  <si>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</si>
  <si>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</si>
  <si>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</si>
  <si>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</si>
  <si>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</si>
  <si>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</si>
  <si>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</si>
  <si>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</si>
  <si>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</si>
  <si>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</si>
  <si>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</si>
  <si>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</si>
  <si>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</si>
  <si>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</si>
  <si>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</si>
  <si>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</si>
  <si>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</si>
  <si>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</si>
  <si>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</si>
  <si>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</si>
  <si>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</si>
  <si>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</si>
  <si>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</si>
  <si>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</si>
  <si>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</si>
  <si>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</si>
  <si>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</si>
  <si>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</si>
  <si>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</si>
  <si>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</si>
  <si>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</si>
  <si>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</si>
  <si>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</si>
  <si>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</si>
  <si>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</si>
  <si>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</si>
  <si>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</si>
  <si>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</si>
  <si>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</si>
  <si>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</si>
  <si>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</si>
  <si>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</si>
  <si>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</si>
  <si>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</si>
  <si>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</si>
  <si>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</si>
  <si>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</si>
  <si>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</si>
  <si>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</si>
  <si>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</si>
  <si>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</si>
  <si>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</si>
  <si>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</si>
  <si>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</si>
  <si>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</si>
  <si>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</si>
  <si>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</si>
  <si>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</si>
  <si>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</si>
  <si>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</si>
  <si>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</si>
  <si>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</si>
  <si>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</si>
  <si>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</si>
  <si>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</si>
  <si>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</si>
  <si>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</si>
  <si>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</si>
  <si>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</si>
  <si>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</si>
  <si>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</si>
  <si>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</si>
  <si>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</si>
  <si>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</si>
  <si>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</si>
  <si>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</si>
  <si>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</si>
  <si>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</si>
  <si>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</si>
  <si>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</si>
  <si>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</si>
  <si>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</si>
  <si>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</si>
  <si>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</si>
  <si>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</si>
  <si>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</si>
  <si>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</si>
  <si>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</si>
  <si>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</si>
  <si>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</si>
  <si>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</si>
  <si>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</si>
  <si>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</si>
  <si>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</si>
  <si>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</si>
  <si>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</si>
  <si>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</si>
  <si>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</si>
  <si>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</si>
  <si>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</si>
  <si>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</si>
  <si>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</si>
  <si>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</si>
  <si>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</si>
  <si>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</si>
  <si>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</si>
  <si>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</si>
  <si>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</si>
  <si>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</si>
  <si>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</si>
  <si>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</si>
  <si>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</si>
  <si>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</si>
  <si>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</si>
  <si>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</si>
  <si>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</si>
  <si>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</si>
  <si>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</si>
  <si>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</si>
  <si>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</si>
  <si>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</si>
  <si>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</si>
  <si>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</si>
  <si>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</si>
  <si>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</si>
  <si>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</si>
  <si>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</si>
  <si>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</si>
  <si>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</si>
  <si>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</si>
  <si>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</si>
  <si>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</si>
  <si>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</si>
  <si>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</si>
  <si>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</si>
  <si>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</si>
  <si>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</si>
  <si>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</si>
  <si>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</si>
  <si>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</si>
  <si>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</si>
  <si>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</si>
  <si>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</si>
  <si>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</si>
  <si>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</si>
  <si>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</si>
  <si>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</si>
  <si>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</si>
  <si>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</si>
  <si>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</si>
  <si>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</si>
  <si>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</si>
  <si>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</si>
  <si>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</si>
  <si>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</si>
  <si>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</si>
  <si>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</si>
  <si>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</si>
  <si>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</si>
  <si>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</si>
  <si>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</si>
  <si>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</si>
  <si>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</si>
  <si>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</si>
  <si>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</si>
  <si>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</si>
  <si>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</si>
  <si>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</si>
  <si>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</si>
  <si>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</si>
  <si>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</si>
  <si>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</si>
  <si>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</si>
  <si>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</si>
  <si>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</si>
  <si>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</si>
  <si>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</si>
  <si>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</si>
  <si>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</si>
  <si>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</si>
  <si>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</si>
  <si>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</si>
  <si>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</si>
  <si>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</si>
  <si>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</si>
  <si>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</si>
  <si>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</si>
  <si>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</si>
  <si>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</si>
  <si>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</si>
  <si>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</si>
  <si>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</si>
  <si>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</si>
  <si>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</si>
  <si>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</si>
  <si>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</si>
  <si>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</si>
  <si>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</si>
  <si>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</si>
  <si>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</si>
  <si>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</si>
  <si>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</si>
  <si>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</si>
  <si>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</si>
  <si>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</si>
  <si>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</si>
  <si>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</si>
  <si>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</si>
  <si>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</si>
  <si>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</si>
  <si>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</si>
  <si>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</si>
  <si>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</si>
  <si>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</si>
  <si>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</si>
  <si>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</si>
  <si>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</si>
  <si>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</si>
  <si>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</si>
  <si>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</si>
  <si>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</si>
  <si>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</si>
  <si>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</si>
  <si>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</si>
  <si>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</si>
  <si>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</si>
  <si>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</si>
  <si>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</si>
  <si>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</si>
  <si>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</si>
  <si>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</si>
  <si>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</si>
  <si>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</si>
  <si>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</si>
  <si>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</si>
  <si>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</si>
  <si>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</si>
  <si>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</si>
  <si>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</si>
  <si>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</si>
  <si>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</si>
  <si>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</si>
  <si>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</si>
  <si>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</si>
  <si>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</si>
  <si>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</si>
  <si>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</si>
  <si>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</si>
  <si>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</si>
  <si>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</si>
  <si>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</si>
  <si>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</si>
  <si>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</si>
  <si>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</si>
  <si>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</si>
  <si>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</si>
  <si>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</si>
  <si>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</si>
  <si>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</si>
  <si>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</si>
  <si>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</si>
  <si>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</si>
  <si>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</si>
  <si>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</si>
  <si>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</si>
  <si>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</si>
  <si>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</si>
  <si>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</si>
  <si>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</si>
  <si>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</si>
  <si>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</si>
  <si>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</si>
  <si>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</si>
  <si>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</si>
  <si>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</si>
  <si>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</si>
  <si>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</si>
  <si>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</si>
  <si>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</si>
  <si>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</si>
  <si>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</si>
  <si>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</si>
  <si>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</si>
  <si>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</si>
  <si>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</si>
  <si>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</si>
  <si>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</si>
  <si>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</si>
  <si>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</si>
  <si>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</si>
  <si>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</si>
  <si>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</si>
  <si>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</si>
  <si>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</si>
  <si>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</si>
  <si>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</si>
  <si>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</si>
  <si>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</si>
  <si>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</si>
  <si>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</si>
  <si>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</si>
  <si>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</si>
  <si>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</si>
  <si>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</si>
  <si>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</si>
  <si>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</si>
  <si>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</si>
  <si>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</si>
  <si>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</si>
  <si>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</si>
  <si>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</si>
  <si>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</si>
  <si>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</si>
  <si>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</si>
  <si>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</si>
  <si>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</si>
  <si>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</si>
  <si>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</si>
  <si>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</si>
  <si>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</si>
  <si>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</si>
  <si>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</si>
  <si>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</si>
  <si>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</si>
  <si>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</si>
  <si>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</si>
  <si>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</si>
  <si>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</si>
  <si>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</si>
  <si>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</si>
  <si>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</si>
  <si>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</si>
  <si>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</si>
  <si>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</si>
  <si>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</si>
  <si>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</si>
  <si>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</si>
  <si>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</si>
  <si>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</si>
  <si>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</si>
  <si>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</si>
  <si>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</si>
  <si>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</si>
  <si>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</si>
  <si>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</si>
  <si>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</si>
  <si>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</si>
  <si>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</si>
  <si>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</si>
  <si>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</si>
  <si>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</si>
  <si>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</si>
  <si>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</si>
  <si>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</si>
  <si>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</si>
  <si>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</si>
  <si>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</si>
  <si>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</si>
  <si>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</si>
  <si>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</si>
  <si>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</si>
  <si>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</si>
  <si>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</si>
  <si>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</si>
  <si>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</si>
  <si>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</si>
  <si>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</si>
  <si>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</si>
  <si>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</si>
  <si>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</si>
  <si>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</si>
  <si>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</si>
  <si>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</si>
  <si>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</si>
  <si>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</si>
  <si>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</si>
  <si>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</si>
  <si>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</si>
  <si>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</si>
  <si>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</si>
  <si>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</si>
  <si>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</si>
  <si>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</si>
  <si>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</si>
  <si>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</si>
  <si>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</si>
  <si>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</si>
  <si>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</si>
  <si>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</si>
  <si>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</si>
  <si>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</si>
  <si>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</si>
  <si>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</si>
  <si>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</si>
  <si>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</si>
  <si>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</si>
  <si>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</si>
  <si>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</si>
  <si>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</si>
  <si>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</si>
  <si>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</si>
  <si>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</si>
  <si>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</si>
  <si>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</si>
  <si>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</si>
  <si>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</si>
  <si>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</si>
  <si>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</si>
  <si>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</si>
  <si>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</si>
  <si>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</si>
  <si>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</si>
  <si>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</si>
  <si>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</si>
  <si>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</si>
  <si>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</si>
  <si>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</si>
  <si>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</si>
  <si>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</si>
  <si>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</si>
  <si>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</si>
  <si>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</si>
  <si>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</si>
  <si>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</si>
  <si>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</si>
  <si>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</si>
  <si>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</si>
  <si>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</si>
  <si>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</si>
  <si>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</si>
  <si>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</si>
  <si>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</si>
  <si>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</si>
  <si>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</si>
  <si>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</si>
  <si>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</si>
  <si>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</si>
  <si>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</si>
  <si>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</si>
  <si>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</si>
  <si>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</si>
  <si>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</si>
  <si>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</si>
  <si>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</si>
  <si>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</si>
  <si>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</si>
  <si>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</si>
  <si>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</si>
  <si>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</si>
  <si>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</si>
  <si>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</si>
  <si>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</si>
  <si>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</si>
  <si>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</si>
  <si>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</si>
  <si>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</si>
  <si>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</si>
  <si>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</si>
  <si>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</si>
  <si>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</si>
  <si>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</si>
  <si>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</si>
  <si>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</si>
  <si>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</si>
  <si>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</si>
  <si>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</si>
  <si>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</si>
  <si>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</si>
  <si>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</si>
  <si>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</si>
  <si>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</si>
  <si>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</si>
  <si>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</si>
  <si>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</si>
  <si>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</si>
  <si>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</si>
  <si>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</si>
  <si>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</si>
  <si>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</si>
  <si>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</si>
  <si>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</si>
  <si>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</si>
  <si>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</si>
  <si>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</si>
  <si>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</si>
  <si>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</si>
  <si>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</si>
  <si>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</si>
  <si>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</si>
  <si>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</si>
  <si>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</si>
  <si>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</si>
  <si>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</si>
  <si>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</si>
  <si>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</si>
  <si>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</si>
  <si>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</si>
  <si>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</si>
  <si>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</si>
  <si>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</si>
  <si>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</si>
  <si>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</si>
  <si>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</si>
  <si>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</si>
  <si>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</si>
  <si>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</si>
  <si>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</si>
  <si>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</si>
  <si>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</si>
  <si>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</si>
  <si>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</si>
  <si>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</si>
  <si>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</si>
  <si>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</si>
  <si>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</si>
  <si>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</si>
  <si>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</si>
  <si>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</si>
  <si>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</si>
  <si>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</si>
  <si>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</si>
  <si>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</si>
  <si>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</si>
  <si>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</si>
  <si>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</si>
  <si>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</si>
  <si>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</si>
  <si>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</si>
  <si>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</si>
  <si>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</si>
  <si>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</si>
  <si>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</si>
  <si>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</si>
  <si>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</si>
  <si>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</si>
  <si>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</si>
  <si>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</si>
  <si>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</si>
  <si>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</si>
  <si>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</si>
  <si>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</si>
  <si>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</si>
  <si>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</si>
  <si>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</si>
  <si>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</si>
  <si>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</si>
  <si>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</si>
  <si>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</si>
  <si>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</si>
  <si>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</si>
  <si>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</si>
  <si>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</si>
  <si>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</si>
  <si>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</si>
  <si>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</si>
  <si>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</si>
  <si>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</si>
  <si>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</si>
  <si>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</si>
  <si>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</si>
  <si>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</si>
  <si>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</si>
  <si>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</si>
  <si>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</si>
  <si>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</si>
  <si>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</si>
  <si>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</si>
  <si>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</si>
  <si>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</si>
  <si>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</si>
  <si>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</si>
  <si>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</si>
  <si>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</si>
  <si>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</si>
  <si>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</si>
  <si>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</si>
  <si>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</si>
  <si>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</si>
  <si>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</si>
  <si>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</si>
  <si>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</si>
  <si>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</si>
  <si>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</si>
  <si>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</si>
  <si>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</si>
  <si>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</si>
  <si>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</si>
  <si>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</si>
  <si>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</si>
  <si>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</si>
  <si>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</si>
  <si>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</si>
  <si>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</si>
  <si>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</si>
  <si>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</si>
  <si>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</si>
  <si>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</si>
  <si>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</si>
  <si>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</si>
  <si>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</si>
  <si>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</si>
  <si>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</si>
  <si>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</si>
  <si>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</si>
  <si>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</si>
  <si>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</si>
  <si>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</si>
  <si>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</si>
  <si>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</si>
  <si>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</si>
  <si>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</si>
  <si>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</si>
  <si>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</si>
  <si>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</si>
  <si>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</si>
  <si>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</si>
  <si>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</si>
  <si>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</si>
  <si>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</si>
  <si>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</si>
  <si>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</si>
  <si>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</si>
  <si>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</si>
  <si>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</si>
  <si>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</si>
  <si>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</si>
  <si>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</si>
  <si>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</si>
  <si>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</si>
  <si>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</si>
  <si>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</si>
  <si>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</si>
  <si>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</si>
  <si>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</si>
  <si>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</si>
  <si>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</si>
  <si>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</si>
  <si>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</si>
  <si>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</si>
  <si>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</si>
  <si>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</si>
  <si>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</si>
  <si>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</si>
  <si>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</si>
  <si>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</si>
  <si>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</si>
  <si>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</si>
  <si>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</si>
  <si>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</si>
  <si>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</si>
  <si>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</si>
  <si>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</si>
  <si>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</si>
  <si>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</si>
  <si>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</si>
  <si>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</si>
  <si>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</si>
  <si>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</si>
  <si>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</si>
  <si>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</si>
  <si>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</si>
  <si>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</si>
  <si>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</si>
  <si>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</si>
  <si>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</si>
  <si>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</si>
  <si>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</si>
  <si>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</si>
  <si>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</si>
  <si>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</si>
  <si>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</si>
  <si>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</si>
  <si>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</si>
  <si>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</si>
  <si>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</si>
  <si>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</si>
  <si>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</si>
  <si>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</si>
  <si>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</si>
  <si>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</si>
  <si>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</si>
  <si>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</si>
  <si>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</si>
  <si>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</si>
  <si>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</si>
  <si>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</si>
  <si>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</si>
  <si>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</si>
  <si>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</si>
  <si>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</si>
  <si>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</si>
  <si>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</si>
  <si>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</si>
  <si>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</si>
  <si>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</si>
  <si>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</si>
  <si>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</si>
  <si>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</si>
  <si>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</si>
  <si>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</si>
  <si>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</si>
  <si>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</si>
  <si>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</si>
  <si>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</si>
  <si>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</si>
  <si>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</si>
  <si>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</si>
  <si>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</si>
  <si>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</si>
  <si>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</si>
  <si>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</si>
  <si>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</si>
  <si>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</si>
  <si>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</si>
  <si>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</si>
  <si>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</si>
  <si>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</si>
  <si>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</si>
  <si>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</si>
  <si>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</si>
  <si>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</si>
  <si>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</si>
  <si>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</si>
  <si>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</si>
  <si>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</si>
  <si>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</si>
  <si>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</si>
  <si>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</si>
  <si>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</si>
  <si>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</si>
  <si>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</si>
  <si>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</si>
  <si>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</si>
  <si>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</si>
  <si>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</si>
  <si>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</si>
  <si>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</si>
  <si>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</si>
  <si>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</si>
  <si>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</si>
  <si>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</si>
  <si>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</si>
  <si>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</si>
  <si>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</si>
  <si>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</si>
  <si>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</si>
  <si>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</si>
  <si>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</si>
  <si>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</si>
  <si>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</si>
  <si>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</si>
  <si>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</si>
  <si>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</si>
  <si>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</si>
  <si>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</si>
  <si>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</si>
  <si>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</si>
  <si>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</si>
  <si>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</si>
  <si>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</si>
  <si>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</si>
  <si>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</si>
  <si>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</si>
  <si>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</si>
  <si>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</si>
  <si>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</si>
  <si>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</si>
  <si>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</si>
  <si>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</si>
  <si>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</si>
  <si>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</si>
  <si>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</si>
  <si>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</si>
  <si>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</si>
  <si>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</si>
  <si>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</si>
  <si>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</si>
  <si>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</si>
  <si>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</si>
  <si>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</si>
  <si>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</si>
  <si>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</si>
  <si>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</si>
  <si>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</si>
  <si>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</si>
  <si>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</si>
  <si>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</si>
  <si>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</si>
  <si>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</si>
  <si>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</si>
  <si>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</si>
  <si>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</si>
  <si>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</si>
  <si>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</si>
  <si>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</si>
  <si>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</si>
  <si>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</si>
  <si>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</si>
  <si>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</si>
  <si>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</si>
  <si>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</si>
  <si>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</si>
  <si>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</si>
  <si>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</si>
  <si>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</si>
  <si>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</si>
  <si>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</si>
  <si>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</si>
  <si>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</si>
  <si>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</si>
  <si>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</si>
  <si>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</si>
  <si>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</si>
  <si>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</si>
  <si>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</si>
  <si>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</si>
  <si>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</si>
  <si>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</si>
  <si>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</si>
  <si>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</si>
  <si>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</si>
  <si>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</si>
  <si>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</si>
  <si>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</si>
  <si>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</si>
  <si>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</si>
  <si>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</si>
  <si>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</si>
  <si>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</si>
  <si>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</si>
  <si>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</si>
  <si>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</si>
  <si>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</si>
  <si>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</si>
  <si>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</si>
  <si>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</si>
  <si>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</si>
  <si>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</si>
  <si>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</si>
  <si>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</si>
  <si>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</si>
  <si>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</si>
  <si>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</si>
  <si>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</si>
  <si>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</si>
  <si>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</si>
  <si>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</si>
  <si>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</si>
  <si>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</si>
  <si>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</si>
  <si>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</si>
  <si>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</si>
  <si>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</si>
  <si>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</si>
  <si>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</si>
  <si>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</si>
  <si>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</si>
  <si>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</si>
  <si>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</si>
  <si>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</si>
  <si>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</si>
  <si>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</si>
  <si>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</si>
  <si>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</si>
  <si>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</si>
  <si>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</si>
  <si>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</si>
  <si>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</si>
  <si>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</si>
  <si>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</si>
  <si>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</si>
  <si>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</si>
  <si>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</si>
  <si>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</si>
  <si>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</si>
  <si>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</si>
  <si>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</si>
  <si>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</si>
  <si>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</si>
  <si>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</si>
  <si>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</si>
  <si>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</si>
  <si>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</si>
  <si>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</si>
  <si>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</si>
  <si>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</si>
  <si>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</si>
  <si>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</si>
  <si>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</si>
  <si>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</si>
  <si>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</si>
  <si>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</si>
  <si>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</si>
  <si>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</si>
  <si>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</si>
  <si>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</si>
  <si>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</si>
  <si>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</si>
  <si>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</si>
  <si>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</si>
  <si>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</si>
  <si>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</si>
  <si>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</si>
  <si>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</si>
  <si>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</si>
  <si>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</si>
  <si>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</si>
  <si>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</si>
  <si>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</si>
  <si>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</si>
  <si>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</si>
  <si>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</si>
  <si>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</si>
  <si>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</si>
  <si>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</si>
  <si>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</si>
  <si>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</si>
  <si>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</si>
  <si>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</si>
  <si>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</si>
  <si>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</si>
  <si>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</si>
  <si>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</si>
  <si>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</si>
  <si>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</si>
  <si>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</si>
  <si>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</si>
  <si>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</si>
  <si>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</si>
  <si>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</si>
  <si>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</si>
  <si>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</si>
  <si>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</si>
  <si>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</si>
  <si>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</si>
  <si>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</si>
  <si>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</si>
  <si>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</si>
  <si>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</si>
  <si>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</si>
  <si>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</si>
  <si>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</si>
  <si>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</si>
  <si>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</si>
  <si>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</si>
  <si>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</si>
  <si>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</si>
  <si>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</si>
  <si>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</si>
  <si>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</si>
  <si>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</si>
  <si>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</si>
  <si>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</si>
  <si>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</si>
  <si>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</si>
  <si>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</si>
  <si>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</si>
  <si>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</si>
  <si>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</si>
  <si>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</si>
  <si>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</si>
  <si>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</si>
  <si>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</si>
  <si>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</si>
  <si>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</si>
  <si>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</si>
  <si>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</si>
  <si>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</si>
  <si>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</si>
  <si>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</si>
  <si>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</si>
  <si>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</si>
  <si>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</si>
  <si>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</si>
  <si>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</si>
  <si>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</si>
  <si>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</si>
  <si>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</si>
  <si>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</si>
  <si>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</si>
  <si>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</si>
  <si>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</si>
  <si>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</si>
  <si>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</si>
  <si>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</si>
  <si>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</si>
  <si>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</si>
  <si>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</si>
  <si>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</si>
  <si>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</si>
  <si>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</si>
  <si>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</si>
  <si>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</si>
  <si>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</si>
  <si>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</si>
  <si>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</si>
  <si>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</si>
  <si>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</si>
  <si>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</si>
  <si>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</si>
  <si>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</si>
  <si>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</si>
  <si>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</si>
  <si>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</si>
  <si>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</si>
  <si>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</si>
  <si>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</si>
  <si>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</si>
  <si>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</si>
  <si>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</si>
  <si>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</si>
  <si>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</si>
  <si>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</si>
  <si>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</si>
  <si>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</si>
  <si>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</si>
  <si>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</si>
  <si>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</si>
  <si>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</si>
  <si>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</si>
  <si>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</si>
  <si>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</si>
  <si>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</si>
  <si>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</si>
  <si>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</si>
  <si>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</si>
  <si>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</si>
  <si>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</si>
  <si>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</si>
  <si>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</si>
  <si>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</si>
  <si>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</si>
  <si>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</si>
  <si>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</si>
  <si>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</si>
  <si>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</si>
  <si>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</si>
  <si>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</si>
  <si>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</si>
  <si>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</si>
  <si>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</si>
  <si>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</si>
  <si>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</si>
  <si>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</si>
  <si>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</si>
  <si>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</si>
  <si>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</si>
  <si>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</si>
  <si>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</si>
  <si>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</si>
  <si>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</si>
  <si>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</si>
  <si>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</si>
  <si>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</si>
  <si>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</si>
  <si>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</si>
  <si>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</si>
  <si>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</si>
  <si>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</si>
  <si>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</si>
  <si>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</si>
  <si>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</si>
  <si>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</si>
  <si>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</si>
  <si>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</si>
  <si>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</si>
  <si>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</si>
  <si>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</si>
  <si>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</si>
  <si>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</si>
  <si>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</si>
  <si>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</si>
  <si>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</si>
  <si>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</si>
  <si>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</si>
  <si>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</si>
  <si>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</si>
  <si>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</si>
  <si>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</si>
  <si>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</si>
  <si>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</si>
  <si>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</si>
  <si>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</si>
  <si>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</si>
  <si>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</si>
  <si>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</si>
  <si>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</si>
  <si>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</si>
  <si>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</si>
  <si>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</si>
  <si>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</si>
  <si>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</si>
  <si>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</si>
  <si>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</si>
  <si>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</si>
  <si>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</si>
  <si>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</si>
  <si>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</si>
  <si>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</si>
  <si>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</si>
  <si>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</si>
  <si>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</si>
  <si>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</si>
  <si>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</si>
  <si>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</si>
  <si>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</si>
  <si>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</si>
  <si>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</si>
  <si>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</si>
  <si>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</si>
  <si>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</si>
  <si>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</si>
  <si>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</si>
  <si>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</si>
  <si>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</si>
  <si>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</si>
  <si>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</si>
  <si>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</si>
  <si>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</si>
  <si>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</si>
  <si>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</si>
  <si>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</si>
  <si>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</si>
  <si>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</si>
  <si>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</si>
  <si>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</si>
  <si>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</si>
  <si>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</si>
  <si>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</si>
  <si>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</si>
  <si>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</si>
  <si>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</si>
  <si>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</si>
  <si>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</si>
  <si>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</si>
  <si>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</si>
  <si>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</si>
  <si>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</si>
  <si>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</si>
  <si>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</si>
  <si>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</si>
  <si>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</si>
  <si>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</si>
  <si>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</si>
  <si>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</si>
  <si>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</si>
  <si>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</si>
  <si>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</si>
  <si>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</si>
  <si>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</si>
  <si>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</si>
  <si>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</si>
  <si>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</si>
  <si>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</si>
  <si>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</si>
  <si>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</si>
  <si>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</si>
  <si>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</si>
  <si>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</si>
  <si>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</si>
  <si>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</si>
  <si>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</si>
  <si>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</si>
  <si>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</si>
  <si>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</si>
  <si>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</si>
  <si>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</si>
  <si>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</si>
  <si>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</si>
  <si>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</si>
  <si>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</si>
  <si>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</si>
  <si>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</si>
  <si>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</si>
  <si>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</si>
  <si>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</si>
  <si>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</si>
  <si>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</si>
  <si>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</si>
  <si>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</si>
  <si>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</si>
  <si>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</si>
  <si>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</si>
  <si>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</si>
  <si>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</si>
  <si>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</si>
  <si>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</si>
  <si>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</si>
  <si>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</si>
  <si>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</si>
  <si>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</si>
  <si>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</si>
  <si>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</si>
  <si>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</si>
  <si>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</si>
  <si>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</si>
  <si>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</si>
  <si>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</si>
  <si>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</si>
  <si>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</si>
  <si>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</si>
  <si>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</si>
  <si>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</si>
  <si>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</si>
  <si>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</si>
  <si>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</si>
  <si>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</si>
  <si>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</si>
  <si>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</si>
  <si>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</si>
  <si>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</si>
  <si>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</si>
  <si>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</si>
  <si>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</si>
  <si>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</si>
  <si>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</si>
  <si>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</si>
  <si>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</si>
  <si>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</si>
  <si>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</si>
  <si>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</si>
  <si>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</si>
  <si>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</si>
  <si>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</si>
  <si>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</si>
  <si>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</si>
  <si>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</si>
  <si>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</si>
  <si>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</si>
  <si>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</si>
  <si>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</si>
  <si>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</si>
  <si>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</si>
  <si>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</si>
  <si>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</si>
  <si>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</si>
  <si>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</si>
  <si>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</si>
  <si>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</si>
  <si>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</si>
  <si>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</si>
  <si>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</si>
  <si>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</si>
  <si>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</si>
  <si>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</si>
  <si>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</si>
  <si>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</si>
  <si>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</si>
  <si>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</si>
  <si>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</si>
  <si>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</si>
  <si>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</si>
  <si>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</si>
  <si>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</si>
  <si>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</si>
  <si>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</si>
  <si>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</si>
  <si>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</si>
  <si>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</si>
  <si>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</si>
  <si>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</si>
  <si>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</si>
  <si>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</si>
  <si>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</si>
  <si>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</si>
  <si>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</si>
  <si>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</si>
  <si>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</si>
  <si>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</si>
  <si>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</si>
  <si>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</si>
  <si>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</si>
  <si>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</si>
  <si>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</si>
  <si>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</si>
  <si>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</si>
  <si>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</si>
  <si>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</si>
  <si>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</si>
  <si>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</si>
  <si>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</si>
  <si>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</si>
  <si>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</si>
  <si>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</si>
  <si>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</si>
  <si>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</si>
  <si>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</si>
  <si>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</si>
  <si>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</si>
  <si>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</si>
  <si>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</si>
  <si>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</si>
  <si>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</si>
  <si>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</si>
  <si>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</si>
  <si>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</si>
  <si>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</si>
  <si>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</si>
  <si>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</si>
  <si>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</si>
  <si>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</si>
  <si>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</si>
  <si>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</si>
  <si>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</si>
  <si>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</si>
  <si>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</si>
  <si>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</si>
  <si>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</si>
  <si>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</si>
  <si>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</si>
  <si>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</si>
  <si>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</si>
  <si>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</si>
  <si>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</si>
  <si>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</si>
  <si>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</si>
  <si>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</si>
  <si>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</si>
  <si>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</si>
  <si>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</si>
  <si>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</si>
  <si>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</si>
  <si>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</si>
  <si>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</si>
  <si>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</si>
  <si>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</si>
  <si>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</si>
  <si>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</si>
  <si>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</si>
  <si>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</si>
  <si>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</si>
  <si>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</si>
  <si>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</si>
  <si>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</si>
  <si>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</si>
  <si>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</si>
  <si>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</si>
  <si>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</si>
  <si>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</si>
  <si>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</si>
  <si>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</si>
  <si>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</si>
  <si>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</si>
  <si>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</si>
  <si>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</si>
  <si>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</si>
  <si>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</si>
  <si>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</si>
  <si>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</si>
  <si>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</si>
  <si>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</si>
  <si>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</si>
  <si>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</si>
  <si>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</si>
  <si>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</si>
  <si>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</si>
  <si>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</si>
  <si>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</si>
  <si>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</si>
  <si>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</si>
  <si>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</si>
  <si>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</si>
  <si>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</si>
  <si>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</si>
  <si>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</si>
  <si>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</si>
  <si>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</si>
  <si>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</si>
  <si>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</si>
  <si>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</si>
  <si>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</si>
  <si>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</si>
  <si>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</si>
  <si>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</si>
  <si>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</si>
  <si>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</si>
  <si>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</si>
  <si>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</si>
  <si>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</si>
  <si>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</si>
  <si>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</si>
  <si>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</si>
  <si>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</si>
  <si>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</si>
  <si>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</si>
  <si>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</si>
  <si>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</si>
  <si>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</si>
  <si>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</si>
  <si>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</si>
  <si>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</si>
  <si>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</si>
  <si>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</si>
  <si>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</si>
  <si>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</si>
  <si>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</si>
  <si>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</si>
  <si>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</si>
  <si>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</si>
  <si>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</si>
  <si>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</si>
  <si>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</si>
  <si>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</si>
  <si>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</si>
  <si>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</si>
  <si>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</si>
  <si>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</si>
  <si>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</si>
  <si>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</si>
  <si>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</si>
  <si>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</si>
  <si>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</si>
  <si>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</si>
  <si>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</si>
  <si>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</si>
  <si>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</si>
  <si>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</si>
  <si>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</si>
  <si>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</si>
  <si>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</si>
  <si>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</si>
  <si>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</si>
  <si>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</si>
  <si>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</si>
  <si>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</si>
  <si>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</si>
  <si>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</si>
  <si>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</si>
  <si>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</si>
  <si>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</si>
  <si>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</si>
  <si>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</si>
  <si>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</si>
  <si>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</si>
  <si>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</si>
  <si>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</si>
  <si>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</si>
  <si>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</si>
  <si>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</si>
  <si>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</si>
  <si>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</si>
  <si>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</si>
  <si>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</si>
  <si>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</si>
  <si>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</si>
  <si>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</si>
  <si>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</si>
  <si>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</si>
  <si>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</si>
  <si>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</si>
  <si>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</si>
  <si>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</si>
  <si>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</si>
  <si>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</si>
  <si>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</si>
  <si>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</si>
  <si>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</si>
  <si>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</si>
  <si>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</si>
  <si>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</si>
  <si>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</si>
  <si>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</si>
  <si>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</si>
  <si>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</si>
  <si>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</si>
  <si>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</si>
  <si>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</si>
  <si>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</si>
  <si>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</si>
  <si>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</si>
  <si>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</si>
  <si>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</si>
  <si>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</si>
  <si>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</si>
  <si>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</si>
  <si>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</si>
  <si>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</si>
  <si>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</si>
  <si>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</si>
  <si>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</si>
  <si>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</si>
  <si>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</si>
  <si>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</si>
  <si>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</si>
  <si>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</si>
  <si>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</si>
  <si>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</si>
  <si>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</si>
  <si>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</si>
  <si>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</si>
  <si>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</si>
  <si>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</si>
  <si>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</si>
  <si>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</si>
  <si>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</si>
  <si>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</si>
  <si>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</si>
  <si>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</si>
  <si>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</si>
  <si>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</si>
  <si>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</si>
  <si>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</si>
  <si>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</si>
  <si>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</si>
  <si>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</si>
  <si>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</si>
  <si>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</si>
  <si>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</si>
  <si>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</si>
  <si>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</si>
  <si>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</si>
  <si>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</si>
  <si>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</si>
  <si>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</si>
  <si>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</si>
  <si>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</si>
  <si>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</si>
  <si>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</si>
  <si>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</si>
  <si>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</si>
  <si>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</si>
  <si>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</si>
  <si>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</si>
  <si>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</si>
  <si>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</si>
  <si>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</si>
  <si>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</si>
  <si>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</si>
  <si>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</si>
  <si>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</si>
  <si>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</si>
  <si>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</si>
  <si>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</si>
  <si>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</si>
  <si>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</si>
  <si>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</si>
  <si>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</si>
  <si>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</si>
  <si>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</si>
  <si>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</si>
  <si>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</si>
  <si>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</si>
  <si>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</si>
  <si>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</si>
  <si>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</si>
  <si>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</si>
  <si>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</si>
  <si>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</si>
  <si>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</si>
  <si>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</si>
  <si>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</si>
  <si>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</si>
  <si>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</si>
  <si>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</si>
  <si>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</si>
  <si>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</si>
  <si>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</si>
  <si>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</si>
  <si>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</si>
  <si>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</si>
  <si>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</si>
  <si>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</si>
  <si>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</si>
  <si>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</si>
  <si>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</si>
  <si>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</si>
  <si>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</si>
  <si>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</si>
  <si>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</si>
  <si>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</si>
  <si>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</si>
  <si>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</si>
  <si>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</si>
  <si>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</si>
  <si>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</si>
  <si>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</si>
  <si>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</si>
  <si>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</si>
  <si>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</si>
  <si>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</si>
  <si>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</si>
  <si>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</si>
  <si>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</si>
  <si>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</si>
  <si>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</si>
  <si>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</si>
  <si>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</si>
  <si>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</si>
  <si>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</si>
  <si>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</si>
  <si>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</si>
  <si>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</si>
  <si>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</si>
  <si>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</si>
  <si>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</si>
  <si>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</si>
  <si>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</si>
  <si>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</si>
  <si>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</si>
  <si>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</si>
  <si>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</si>
  <si>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</si>
  <si>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</si>
  <si>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</si>
  <si>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</si>
  <si>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</si>
  <si>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</si>
  <si>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</si>
  <si>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</si>
  <si>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</si>
  <si>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</si>
  <si>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</si>
  <si>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</si>
  <si>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</si>
  <si>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</si>
  <si>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</si>
  <si>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</si>
  <si>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</si>
  <si>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</si>
  <si>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</si>
  <si>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</si>
  <si>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</si>
  <si>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</si>
  <si>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</si>
  <si>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</si>
  <si>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</si>
  <si>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</si>
  <si>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</si>
  <si>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</si>
  <si>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</si>
  <si>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</si>
  <si>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</si>
  <si>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</si>
  <si>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</si>
  <si>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</si>
  <si>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</si>
  <si>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</si>
  <si>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</si>
  <si>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</si>
  <si>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</si>
  <si>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</si>
  <si>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</si>
  <si>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</si>
  <si>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</si>
  <si>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</si>
  <si>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</si>
  <si>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</si>
  <si>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</si>
  <si>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</si>
  <si>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</si>
  <si>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</si>
  <si>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</si>
  <si>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</si>
  <si>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</si>
  <si>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</si>
  <si>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</si>
  <si>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</si>
  <si>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</si>
  <si>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</si>
  <si>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</si>
  <si>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</si>
  <si>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</si>
  <si>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</si>
  <si>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</si>
  <si>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</si>
  <si>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</si>
  <si>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</si>
  <si>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</si>
  <si>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</si>
  <si>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</si>
  <si>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</si>
  <si>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</si>
  <si>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</si>
  <si>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</si>
  <si>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</si>
  <si>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</si>
  <si>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</si>
  <si>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</si>
  <si>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</si>
  <si>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</si>
  <si>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</si>
  <si>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</si>
  <si>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</si>
  <si>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</si>
  <si>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</si>
  <si>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</si>
  <si>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</si>
  <si>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</si>
  <si>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</si>
  <si>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</si>
  <si>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</si>
  <si>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</si>
  <si>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</si>
  <si>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</si>
  <si>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</si>
  <si>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</si>
  <si>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</si>
  <si>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</si>
  <si>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</si>
  <si>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</si>
  <si>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</si>
  <si>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</si>
  <si>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</si>
  <si>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</si>
  <si>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</si>
  <si>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</si>
  <si>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</si>
  <si>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</si>
  <si>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</si>
  <si>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</si>
  <si>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</si>
  <si>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</si>
  <si>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</si>
  <si>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</si>
  <si>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</si>
  <si>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</si>
  <si>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</si>
  <si>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</si>
  <si>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</si>
  <si>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</si>
  <si>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</si>
  <si>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</si>
  <si>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</si>
  <si>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</si>
  <si>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</si>
  <si>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</si>
  <si>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</si>
  <si>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</si>
  <si>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</si>
  <si>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</si>
  <si>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</si>
  <si>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</si>
  <si>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</si>
  <si>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</si>
  <si>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</si>
  <si>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</si>
  <si>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</si>
  <si>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</si>
  <si>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</si>
  <si>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</si>
  <si>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</si>
  <si>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</si>
  <si>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</si>
  <si>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</si>
  <si>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</si>
  <si>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</si>
  <si>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</si>
  <si>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</si>
  <si>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</si>
  <si>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</si>
  <si>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</si>
  <si>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</si>
  <si>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</si>
  <si>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</si>
  <si>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</si>
  <si>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</si>
  <si>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</si>
  <si>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</si>
  <si>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</si>
  <si>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</si>
  <si>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</si>
  <si>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</si>
  <si>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</si>
  <si>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</si>
  <si>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</si>
  <si>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</si>
  <si>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</si>
  <si>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</si>
  <si>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</si>
  <si>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</si>
  <si>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</si>
  <si>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</si>
  <si>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</si>
  <si>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</si>
  <si>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</si>
  <si>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</si>
  <si>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</si>
  <si>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</si>
  <si>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</si>
  <si>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</si>
  <si>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</si>
  <si>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</si>
  <si>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</si>
  <si>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</si>
  <si>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</si>
  <si>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</si>
  <si>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</si>
  <si>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</si>
  <si>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</si>
  <si>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</si>
  <si>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</si>
  <si>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</si>
  <si>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</si>
  <si>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</si>
  <si>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</si>
  <si>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</si>
  <si>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</si>
  <si>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</si>
  <si>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</si>
  <si>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</si>
  <si>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</si>
  <si>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</si>
  <si>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</si>
  <si>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</si>
  <si>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</si>
  <si>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</si>
  <si>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</si>
  <si>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</si>
  <si>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</si>
  <si>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</si>
  <si>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</si>
  <si>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</si>
  <si>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</si>
  <si>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</si>
  <si>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</si>
  <si>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</si>
  <si>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</si>
  <si>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</si>
  <si>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</si>
  <si>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</si>
  <si>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</si>
  <si>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</si>
  <si>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</si>
  <si>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</si>
  <si>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</si>
  <si>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</si>
  <si>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</si>
  <si>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</si>
  <si>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</si>
  <si>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</si>
  <si>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</si>
  <si>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</si>
  <si>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</si>
  <si>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</si>
  <si>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</si>
  <si>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</si>
  <si>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</si>
  <si>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</si>
  <si>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</si>
  <si>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</si>
  <si>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</si>
  <si>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</si>
  <si>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</si>
  <si>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</si>
  <si>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</si>
  <si>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</si>
  <si>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</si>
  <si>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</si>
  <si>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</si>
  <si>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</si>
  <si>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</si>
  <si>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</si>
  <si>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</si>
  <si>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</si>
  <si>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</si>
  <si>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</si>
  <si>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</si>
  <si>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</si>
  <si>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</si>
  <si>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</si>
  <si>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</si>
  <si>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</si>
  <si>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</si>
  <si>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</si>
  <si>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</si>
  <si>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</si>
  <si>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</si>
  <si>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</si>
  <si>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</si>
  <si>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</si>
  <si>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</si>
  <si>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</si>
  <si>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</si>
  <si>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</si>
  <si>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</si>
  <si>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</si>
  <si>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</si>
  <si>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</si>
  <si>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</si>
  <si>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</si>
  <si>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</si>
  <si>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</si>
  <si>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</si>
  <si>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</si>
  <si>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</si>
  <si>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</si>
  <si>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</si>
  <si>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</si>
  <si>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</si>
  <si>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</si>
  <si>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</si>
  <si>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</si>
  <si>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</si>
  <si>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</si>
  <si>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</si>
  <si>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</si>
  <si>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</si>
  <si>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</si>
  <si>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</si>
  <si>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</si>
  <si>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</si>
  <si>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</si>
  <si>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</si>
  <si>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</si>
  <si>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</si>
  <si>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</si>
  <si>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</si>
  <si>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</si>
  <si>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</si>
  <si>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</si>
  <si>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</si>
  <si>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</si>
  <si>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</si>
  <si>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</si>
  <si>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</si>
  <si>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</si>
  <si>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</si>
  <si>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</si>
  <si>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</si>
  <si>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</si>
  <si>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</si>
  <si>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</si>
  <si>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</si>
  <si>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</si>
  <si>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</si>
  <si>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</si>
  <si>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</si>
  <si>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</si>
  <si>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</si>
  <si>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</si>
  <si>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</si>
  <si>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</si>
  <si>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</si>
  <si>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</si>
  <si>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</si>
  <si>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</si>
  <si>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</si>
  <si>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</si>
  <si>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</si>
  <si>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</si>
  <si>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</si>
  <si>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</si>
  <si>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</si>
  <si>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</si>
  <si>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</si>
  <si>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</si>
  <si>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</si>
  <si>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</si>
  <si>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</si>
  <si>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</si>
  <si>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</si>
  <si>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</si>
  <si>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</si>
  <si>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</si>
  <si>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</si>
  <si>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</si>
  <si>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</si>
  <si>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</si>
  <si>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</si>
  <si>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</si>
  <si>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</si>
  <si>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</si>
  <si>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</si>
  <si>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</si>
  <si>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</si>
  <si>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</si>
  <si>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</si>
  <si>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</si>
  <si>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</si>
  <si>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</si>
  <si>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</si>
  <si>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</si>
  <si>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</si>
  <si>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</si>
  <si>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</si>
  <si>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</si>
  <si>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</si>
  <si>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</si>
  <si>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</si>
  <si>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</si>
  <si>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</si>
  <si>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</si>
  <si>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</si>
  <si>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</si>
  <si>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</si>
  <si>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</si>
  <si>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</si>
  <si>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</si>
  <si>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</si>
  <si>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</si>
  <si>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</si>
  <si>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</si>
  <si>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</si>
  <si>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</si>
  <si>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</si>
  <si>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</si>
  <si>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</si>
  <si>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</si>
  <si>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</si>
  <si>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</si>
  <si>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</si>
  <si>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</si>
  <si>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</si>
  <si>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</si>
  <si>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</si>
  <si>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</si>
  <si>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</si>
  <si>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</si>
  <si>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</si>
  <si>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</si>
  <si>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</si>
  <si>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</si>
  <si>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</si>
  <si>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</si>
  <si>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</si>
  <si>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</si>
  <si>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</si>
  <si>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</si>
  <si>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</si>
  <si>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</si>
  <si>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</si>
  <si>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</si>
  <si>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</si>
  <si>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</si>
  <si>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</si>
  <si>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</si>
  <si>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</si>
  <si>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</si>
  <si>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</si>
  <si>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</si>
  <si>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</si>
  <si>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</si>
  <si>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</si>
  <si>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</si>
  <si>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</si>
  <si>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</si>
  <si>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</si>
  <si>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</si>
  <si>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</si>
  <si>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</si>
  <si>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</si>
  <si>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</si>
  <si>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</si>
  <si>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</si>
  <si>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</si>
  <si>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</si>
  <si>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</si>
  <si>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</si>
  <si>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</si>
  <si>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</si>
  <si>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</si>
  <si>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</si>
  <si>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</si>
  <si>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</si>
  <si>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</si>
  <si>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</si>
  <si>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</si>
  <si>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</si>
  <si>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</si>
  <si>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</si>
  <si>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</si>
  <si>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</si>
  <si>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</si>
  <si>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</si>
  <si>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</si>
  <si>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</si>
  <si>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</si>
  <si>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</si>
  <si>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</si>
  <si>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</si>
  <si>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</si>
  <si>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</si>
  <si>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</si>
  <si>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</si>
  <si>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</si>
  <si>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</si>
  <si>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</si>
  <si>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</si>
  <si>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</si>
  <si>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</si>
  <si>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</si>
  <si>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</si>
  <si>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</si>
  <si>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</si>
  <si>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</si>
  <si>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</si>
  <si>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</si>
  <si>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</si>
  <si>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</si>
  <si>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</si>
  <si>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</si>
  <si>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</si>
  <si>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</si>
  <si>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</si>
  <si>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</si>
  <si>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</si>
  <si>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</si>
  <si>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</si>
  <si>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</si>
  <si>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</si>
  <si>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</si>
  <si>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</si>
  <si>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</si>
  <si>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</si>
  <si>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</si>
  <si>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</si>
  <si>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</si>
  <si>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</si>
  <si>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</si>
  <si>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</si>
  <si>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</si>
  <si>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</si>
  <si>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</si>
  <si>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</si>
  <si>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</si>
  <si>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</si>
  <si>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</si>
  <si>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</si>
  <si>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</si>
  <si>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</si>
  <si>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</si>
  <si>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</si>
  <si>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</si>
  <si>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</si>
  <si>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</si>
  <si>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</si>
  <si>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</si>
  <si>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</si>
  <si>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</si>
  <si>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</si>
  <si>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</si>
  <si>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</si>
  <si>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</si>
  <si>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</si>
  <si>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</si>
  <si>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</si>
  <si>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</si>
  <si>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</si>
  <si>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</si>
  <si>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</si>
  <si>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</si>
  <si>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</si>
  <si>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</si>
  <si>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</si>
  <si>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</si>
  <si>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</si>
  <si>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</si>
  <si>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</si>
  <si>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</si>
  <si>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</si>
  <si>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</si>
  <si>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</si>
  <si>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</si>
  <si>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</si>
  <si>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</si>
  <si>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</si>
  <si>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</si>
  <si>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</si>
  <si>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</si>
  <si>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</si>
  <si>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</si>
  <si>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</si>
  <si>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</si>
  <si>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</si>
  <si>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</si>
  <si>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</si>
  <si>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</si>
  <si>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</si>
  <si>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</si>
  <si>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</si>
  <si>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</si>
  <si>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</si>
  <si>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</si>
  <si>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</si>
  <si>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</si>
  <si>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</si>
  <si>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</si>
  <si>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</si>
  <si>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</si>
  <si>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</si>
  <si>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</si>
  <si>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</si>
  <si>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</si>
  <si>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</si>
  <si>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</si>
  <si>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</si>
  <si>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</si>
  <si>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</si>
  <si>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</si>
  <si>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</si>
  <si>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</si>
  <si>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</si>
  <si>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</si>
  <si>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</si>
  <si>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</si>
  <si>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</si>
  <si>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</si>
  <si>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</si>
  <si>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</si>
  <si>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</si>
  <si>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</si>
  <si>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</si>
  <si>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</si>
  <si>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</si>
  <si>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</si>
  <si>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</si>
  <si>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</si>
  <si>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</si>
  <si>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</si>
  <si>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</si>
  <si>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</si>
  <si>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</si>
  <si>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</si>
  <si>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</si>
  <si>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</si>
  <si>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</si>
  <si>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</si>
  <si>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</si>
  <si>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</si>
  <si>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</si>
  <si>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</si>
  <si>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</si>
  <si>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</si>
  <si>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</si>
  <si>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</si>
  <si>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</si>
  <si>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</si>
  <si>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</si>
  <si>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</si>
  <si>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</si>
  <si>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</si>
  <si>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</si>
  <si>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</si>
  <si>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</si>
  <si>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</si>
  <si>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</si>
  <si>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</si>
  <si>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</si>
  <si>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</si>
  <si>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</si>
  <si>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</si>
  <si>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</si>
  <si>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</si>
  <si>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</si>
  <si>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</si>
  <si>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</si>
  <si>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</si>
  <si>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</si>
  <si>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</si>
  <si>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</si>
  <si>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</si>
  <si>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</si>
  <si>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</si>
  <si>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</si>
  <si>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</si>
  <si>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</si>
  <si>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</si>
  <si>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</si>
  <si>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</si>
  <si>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</si>
  <si>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</si>
  <si>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</si>
  <si>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</si>
  <si>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</si>
  <si>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</si>
  <si>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</si>
  <si>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</si>
  <si>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</si>
  <si>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</si>
  <si>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</si>
  <si>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</si>
  <si>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</si>
  <si>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</si>
  <si>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</si>
  <si>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</si>
  <si>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</si>
  <si>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</si>
  <si>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</si>
  <si>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</si>
  <si>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</si>
  <si>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</si>
  <si>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</si>
  <si>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</si>
  <si>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</si>
  <si>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</si>
  <si>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</si>
  <si>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</si>
  <si>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</si>
  <si>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</si>
  <si>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</si>
  <si>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</si>
  <si>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</si>
  <si>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</si>
  <si>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</si>
  <si>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</si>
  <si>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</si>
  <si>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</si>
  <si>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</si>
  <si>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</si>
  <si>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</si>
  <si>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</si>
  <si>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</si>
  <si>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</si>
  <si>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</si>
  <si>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</si>
  <si>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</si>
  <si>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</si>
  <si>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</si>
  <si>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</si>
  <si>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</si>
  <si>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</si>
  <si>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</si>
  <si>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</si>
  <si>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</si>
  <si>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</si>
  <si>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</si>
  <si>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</si>
  <si>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</si>
  <si>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</si>
  <si>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</si>
  <si>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</si>
  <si>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</si>
  <si>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</si>
  <si>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</si>
  <si>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</si>
  <si>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</si>
  <si>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</si>
  <si>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</si>
  <si>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</si>
  <si>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</si>
  <si>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</si>
  <si>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</si>
  <si>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</si>
  <si>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</si>
  <si>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</si>
  <si>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</si>
  <si>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</si>
  <si>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</si>
  <si>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</si>
  <si>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</si>
  <si>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</si>
  <si>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</si>
  <si>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</si>
  <si>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</si>
  <si>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</si>
  <si>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</si>
  <si>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</si>
  <si>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</si>
  <si>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</si>
  <si>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</si>
  <si>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</si>
  <si>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</si>
  <si>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</si>
  <si>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</si>
  <si>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</si>
  <si>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</si>
  <si>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</si>
  <si>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</si>
  <si>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</si>
  <si>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</si>
  <si>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</si>
  <si>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</si>
  <si>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</si>
  <si>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</si>
  <si>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</si>
  <si>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</si>
  <si>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</si>
  <si>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</si>
  <si>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</si>
  <si>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</si>
  <si>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</si>
  <si>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</si>
  <si>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</si>
  <si>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</si>
  <si>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</si>
  <si>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</si>
  <si>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</si>
  <si>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</si>
  <si>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</si>
  <si>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</si>
  <si>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</si>
  <si>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</si>
  <si>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</si>
  <si>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</si>
  <si>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</si>
  <si>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</si>
  <si>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</si>
  <si>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</si>
  <si>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</si>
  <si>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</si>
  <si>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</si>
  <si>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</si>
  <si>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</si>
  <si>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</si>
  <si>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</si>
  <si>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</si>
  <si>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</si>
  <si>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</si>
  <si>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</si>
  <si>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</si>
  <si>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</si>
  <si>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</si>
  <si>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</si>
  <si>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</si>
  <si>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</si>
  <si>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</si>
  <si>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</si>
  <si>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</si>
  <si>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</si>
  <si>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</si>
  <si>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</si>
  <si>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</si>
  <si>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</si>
  <si>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</si>
  <si>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</si>
  <si>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</si>
  <si>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</si>
  <si>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</si>
  <si>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</si>
  <si>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</si>
  <si>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</si>
  <si>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</si>
  <si>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</si>
  <si>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</si>
  <si>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</si>
  <si>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</si>
  <si>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</si>
  <si>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</si>
  <si>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</si>
  <si>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</si>
  <si>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</si>
  <si>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</si>
  <si>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</si>
  <si>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</si>
  <si>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</si>
  <si>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</si>
  <si>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</si>
  <si>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</si>
  <si>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</si>
  <si>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</si>
  <si>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</si>
  <si>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</si>
  <si>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</si>
  <si>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</si>
  <si>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</si>
  <si>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</si>
  <si>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</si>
  <si>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</si>
  <si>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</si>
  <si>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</si>
  <si>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</si>
  <si>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</si>
  <si>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</si>
  <si>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</si>
  <si>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</si>
  <si>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</si>
  <si>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</si>
  <si>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</si>
  <si>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</si>
  <si>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</si>
  <si>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</si>
  <si>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</si>
  <si>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</si>
  <si>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</si>
  <si>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</si>
  <si>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</si>
  <si>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</si>
  <si>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</si>
  <si>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</si>
  <si>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</si>
  <si>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</si>
  <si>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</si>
  <si>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</si>
  <si>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</si>
  <si>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</si>
  <si>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</si>
  <si>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</si>
  <si>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</si>
  <si>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</si>
  <si>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</si>
  <si>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</si>
  <si>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</si>
  <si>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</si>
  <si>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</si>
  <si>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</si>
  <si>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</si>
  <si>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</si>
  <si>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</si>
  <si>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</si>
  <si>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</si>
  <si>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</si>
  <si>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</si>
  <si>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</si>
  <si>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</si>
  <si>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</si>
  <si>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</si>
  <si>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</si>
  <si>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</si>
  <si>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</si>
  <si>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</si>
  <si>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</si>
  <si>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</si>
  <si>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</si>
  <si>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</si>
  <si>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</si>
  <si>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</si>
  <si>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</si>
  <si>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</si>
  <si>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</si>
  <si>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</si>
  <si>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</si>
  <si>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</si>
  <si>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</si>
  <si>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</si>
  <si>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</si>
  <si>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</si>
  <si>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</si>
  <si>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</si>
  <si>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</si>
  <si>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</si>
  <si>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</si>
  <si>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</si>
  <si>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</si>
  <si>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</si>
  <si>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</si>
  <si>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</si>
  <si>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</si>
  <si>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</si>
  <si>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</si>
  <si>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</si>
  <si>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</si>
  <si>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</si>
  <si>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</si>
  <si>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</si>
  <si>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</si>
  <si>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</si>
  <si>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</si>
  <si>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</si>
  <si>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</si>
  <si>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</si>
  <si>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</si>
  <si>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</si>
  <si>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</si>
  <si>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</si>
  <si>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</si>
  <si>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</si>
  <si>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</si>
  <si>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</si>
  <si>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</si>
  <si>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</si>
  <si>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</si>
  <si>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</si>
  <si>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</si>
  <si>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</si>
  <si>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</si>
  <si>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</si>
  <si>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</si>
  <si>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</si>
  <si>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</si>
  <si>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</si>
  <si>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</si>
  <si>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</si>
  <si>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</si>
  <si>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</si>
  <si>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</si>
  <si>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</si>
  <si>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</si>
  <si>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</si>
  <si>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</si>
  <si>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</si>
  <si>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</si>
  <si>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</si>
  <si>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</si>
  <si>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</si>
  <si>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</si>
  <si>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</si>
  <si>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</si>
  <si>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</si>
  <si>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</si>
  <si>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</si>
  <si>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</si>
  <si>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</si>
  <si>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</si>
  <si>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</si>
  <si>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</si>
  <si>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</si>
  <si>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</si>
  <si>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</si>
  <si>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</si>
  <si>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</si>
  <si>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</si>
  <si>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</si>
  <si>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</si>
  <si>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</si>
  <si>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</si>
  <si>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</si>
  <si>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</si>
  <si>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</si>
  <si>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</si>
  <si>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</si>
  <si>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</si>
  <si>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</si>
  <si>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</si>
  <si>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</si>
  <si>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</si>
  <si>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</si>
  <si>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</si>
  <si>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</si>
  <si>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</si>
  <si>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</si>
  <si>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</si>
  <si>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</si>
  <si>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</si>
  <si>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</si>
  <si>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</si>
  <si>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</si>
  <si>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</si>
  <si>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</si>
  <si>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</si>
  <si>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</si>
  <si>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</si>
  <si>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</si>
  <si>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</si>
  <si>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</si>
  <si>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</si>
  <si>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</si>
  <si>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</si>
  <si>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</si>
  <si>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</si>
  <si>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</si>
  <si>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</si>
  <si>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</si>
  <si>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</si>
  <si>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</si>
  <si>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</si>
  <si>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</si>
  <si>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</si>
  <si>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</si>
  <si>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</si>
  <si>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</si>
  <si>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</si>
  <si>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</si>
  <si>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</si>
  <si>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</si>
  <si>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</si>
  <si>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</si>
  <si>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</si>
  <si>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</si>
  <si>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</si>
  <si>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</si>
  <si>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</si>
  <si>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</si>
  <si>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</si>
  <si>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</si>
  <si>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</si>
  <si>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</si>
  <si>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</si>
  <si>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</si>
  <si>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</si>
  <si>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</si>
  <si>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</si>
  <si>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</si>
  <si>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</si>
  <si>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</si>
  <si>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</si>
  <si>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</si>
  <si>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</si>
  <si>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</si>
  <si>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</si>
  <si>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</si>
  <si>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</si>
  <si>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</si>
  <si>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</si>
  <si>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</si>
  <si>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</si>
  <si>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</si>
  <si>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</si>
  <si>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</si>
  <si>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</si>
  <si>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</si>
  <si>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</si>
  <si>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</si>
  <si>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</si>
  <si>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</si>
  <si>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</si>
  <si>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</si>
  <si>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</si>
  <si>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</si>
  <si>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</si>
  <si>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</si>
  <si>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</si>
  <si>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</si>
  <si>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</si>
  <si>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</si>
  <si>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</si>
  <si>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</si>
  <si>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</si>
  <si>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</si>
  <si>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</si>
  <si>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</si>
  <si>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</si>
  <si>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</si>
  <si>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</si>
  <si>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</si>
  <si>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</si>
  <si>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</si>
  <si>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</si>
  <si>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</si>
  <si>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</si>
  <si>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</si>
  <si>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</si>
  <si>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</si>
  <si>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</si>
  <si>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</si>
  <si>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</si>
  <si>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</si>
  <si>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</si>
  <si>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</si>
  <si>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</si>
  <si>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</si>
  <si>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</si>
  <si>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</si>
  <si>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</si>
  <si>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</si>
  <si>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</si>
  <si>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</si>
  <si>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</si>
  <si>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</si>
  <si>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</si>
  <si>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</si>
  <si>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</si>
  <si>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</si>
  <si>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</si>
  <si>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</si>
  <si>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</si>
  <si>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</si>
  <si>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</si>
  <si>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</si>
  <si>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</si>
  <si>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</si>
  <si>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</si>
  <si>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</si>
  <si>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</si>
  <si>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</si>
  <si>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</si>
  <si>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</si>
  <si>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</si>
  <si>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</si>
  <si>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</si>
  <si>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</si>
  <si>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</si>
  <si>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</si>
  <si>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</si>
  <si>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</si>
  <si>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</si>
  <si>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</si>
  <si>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</si>
  <si>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</si>
  <si>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</si>
  <si>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</si>
  <si>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</si>
  <si>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</si>
  <si>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</si>
  <si>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</si>
  <si>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</si>
  <si>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</si>
  <si>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</si>
  <si>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</si>
  <si>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</si>
  <si>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</si>
  <si>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</si>
  <si>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</si>
  <si>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</si>
  <si>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</si>
  <si>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</si>
  <si>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</si>
  <si>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</si>
  <si>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</si>
  <si>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</si>
  <si>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</si>
  <si>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</si>
  <si>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</si>
  <si>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</si>
  <si>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</si>
  <si>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</si>
  <si>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</si>
  <si>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</si>
  <si>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</si>
  <si>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</si>
  <si>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</si>
  <si>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</si>
  <si>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</si>
  <si>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</si>
  <si>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</si>
  <si>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</si>
  <si>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</si>
  <si>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</si>
  <si>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</si>
  <si>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</si>
  <si>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</si>
  <si>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</si>
  <si>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</si>
  <si>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</si>
  <si>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</si>
  <si>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</si>
  <si>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</si>
  <si>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</si>
  <si>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</si>
  <si>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</si>
  <si>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</si>
  <si>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</si>
  <si>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</si>
  <si>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</si>
  <si>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</si>
  <si>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</si>
  <si>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</si>
  <si>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</si>
  <si>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</si>
  <si>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</si>
  <si>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</si>
  <si>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</si>
  <si>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</si>
  <si>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</si>
  <si>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</si>
  <si>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</si>
  <si>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</si>
  <si>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</si>
  <si>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</si>
  <si>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</si>
  <si>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</si>
  <si>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</si>
  <si>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</si>
  <si>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</si>
  <si>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</si>
  <si>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</si>
  <si>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</si>
  <si>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</si>
  <si>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</si>
  <si>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</si>
  <si>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</si>
  <si>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</si>
  <si>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</si>
  <si>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</si>
  <si>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</si>
  <si>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</si>
  <si>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</si>
  <si>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</si>
  <si>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</si>
  <si>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</si>
  <si>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</si>
  <si>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</si>
  <si>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</si>
  <si>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</si>
  <si>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</si>
  <si>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</si>
  <si>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</si>
  <si>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</si>
  <si>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</si>
  <si>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</si>
  <si>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</si>
  <si>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</si>
  <si>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</si>
  <si>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</si>
  <si>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</si>
  <si>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</si>
  <si>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</si>
  <si>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</si>
  <si>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</si>
  <si>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</si>
  <si>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</si>
  <si>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</si>
  <si>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</si>
  <si>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</si>
  <si>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</si>
  <si>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</si>
  <si>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</si>
  <si>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</si>
  <si>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</si>
  <si>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</si>
  <si>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</si>
  <si>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</si>
  <si>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</si>
  <si>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</si>
  <si>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</si>
  <si>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</si>
  <si>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</si>
  <si>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</si>
  <si>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</si>
  <si>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</si>
  <si>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</si>
  <si>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</si>
  <si>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</si>
  <si>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</si>
  <si>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</si>
  <si>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</si>
  <si>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</si>
  <si>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</si>
  <si>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</si>
  <si>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</si>
  <si>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</si>
  <si>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</si>
  <si>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</si>
  <si>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</si>
  <si>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</si>
  <si>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</si>
  <si>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</si>
  <si>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</si>
  <si>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</si>
  <si>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</si>
  <si>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</si>
  <si>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</si>
  <si>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</si>
  <si>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</si>
  <si>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</si>
  <si>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</si>
  <si>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</si>
  <si>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</si>
  <si>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</si>
  <si>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</si>
  <si>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</si>
  <si>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</si>
  <si>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</si>
  <si>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</si>
  <si>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</si>
  <si>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</si>
  <si>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</si>
  <si>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</si>
  <si>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</si>
  <si>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</si>
  <si>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</si>
  <si>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</si>
  <si>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</si>
  <si>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</si>
  <si>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</si>
  <si>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</si>
  <si>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</si>
  <si>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</si>
  <si>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</si>
  <si>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</si>
  <si>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</si>
  <si>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</si>
  <si>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</si>
  <si>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</si>
  <si>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</si>
  <si>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</si>
  <si>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</si>
  <si>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</si>
  <si>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</si>
  <si>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</si>
  <si>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</si>
  <si>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</si>
  <si>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</si>
  <si>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</si>
  <si>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</si>
  <si>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</si>
  <si>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</si>
  <si>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</si>
  <si>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</si>
  <si>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</si>
  <si>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</si>
  <si>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</si>
  <si>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</si>
  <si>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</si>
  <si>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</si>
  <si>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</si>
  <si>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</si>
  <si>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</si>
  <si>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</si>
  <si>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</si>
  <si>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</si>
  <si>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</si>
  <si>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</si>
  <si>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</si>
  <si>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</si>
  <si>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</si>
  <si>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</si>
  <si>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</si>
  <si>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</si>
  <si>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</si>
  <si>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</si>
  <si>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</si>
  <si>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</si>
  <si>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</si>
  <si>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</si>
  <si>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</si>
  <si>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</si>
  <si>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</si>
  <si>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</si>
  <si>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</si>
  <si>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</si>
  <si>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</si>
  <si>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</si>
  <si>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</si>
  <si>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</si>
  <si>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</si>
  <si>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</si>
  <si>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</si>
  <si>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</si>
  <si>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</si>
  <si>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</si>
  <si>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</si>
  <si>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</si>
  <si>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</si>
  <si>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</si>
  <si>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</si>
  <si>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</si>
  <si>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</si>
  <si>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</si>
  <si>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</si>
  <si>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</si>
  <si>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</si>
  <si>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</si>
  <si>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</si>
  <si>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</si>
  <si>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</si>
  <si>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</si>
  <si>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</si>
  <si>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</si>
  <si>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</si>
  <si>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</si>
  <si>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</si>
  <si>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</si>
  <si>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</si>
  <si>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</si>
  <si>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</si>
  <si>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</si>
  <si>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</si>
  <si>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</si>
  <si>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</si>
  <si>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</si>
  <si>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</si>
  <si>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</si>
  <si>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</si>
  <si>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</si>
  <si>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</si>
  <si>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</si>
  <si>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</si>
  <si>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</si>
  <si>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</si>
  <si>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</si>
  <si>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</si>
  <si>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</si>
  <si>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</si>
  <si>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</si>
  <si>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</si>
  <si>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</si>
  <si>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</si>
  <si>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</si>
  <si>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</si>
  <si>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</si>
  <si>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</si>
  <si>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</si>
  <si>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</si>
  <si>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</si>
  <si>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</si>
  <si>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</si>
  <si>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</si>
  <si>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</si>
  <si>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</si>
  <si>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</si>
  <si>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</si>
  <si>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</si>
  <si>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</si>
  <si>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</si>
  <si>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</si>
  <si>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</si>
  <si>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</si>
  <si>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</si>
  <si>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</si>
  <si>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</si>
  <si>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</si>
  <si>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</si>
  <si>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</si>
  <si>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</si>
  <si>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</si>
  <si>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</si>
  <si>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</si>
  <si>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</si>
  <si>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</si>
  <si>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</si>
  <si>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</si>
  <si>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</si>
  <si>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</si>
  <si>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</si>
  <si>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</si>
  <si>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</si>
  <si>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</si>
  <si>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</si>
  <si>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</si>
  <si>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</si>
  <si>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</si>
  <si>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</si>
  <si>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</si>
  <si>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</si>
  <si>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</si>
  <si>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</si>
  <si>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</si>
  <si>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</si>
  <si>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</si>
  <si>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</si>
  <si>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</si>
  <si>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</si>
  <si>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</si>
  <si>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</si>
  <si>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</si>
  <si>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</si>
  <si>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</si>
  <si>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</si>
  <si>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</si>
  <si>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</si>
  <si>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</si>
  <si>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</si>
  <si>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</si>
  <si>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</si>
  <si>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</si>
  <si>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</si>
  <si>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</si>
  <si>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</si>
  <si>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</si>
  <si>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</si>
  <si>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</si>
  <si>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</si>
  <si>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</si>
  <si>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</si>
  <si>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</si>
  <si>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</si>
  <si>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</si>
  <si>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</si>
  <si>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</si>
  <si>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</si>
  <si>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</si>
  <si>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</si>
  <si>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</si>
  <si>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</si>
  <si>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</si>
  <si>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</si>
  <si>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</si>
  <si>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</si>
  <si>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</si>
  <si>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</si>
  <si>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</si>
  <si>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</si>
  <si>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</si>
  <si>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</si>
  <si>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</si>
  <si>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</si>
  <si>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</si>
  <si>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</si>
  <si>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</si>
  <si>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</si>
  <si>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</si>
  <si>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</si>
  <si>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</si>
  <si>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</si>
  <si>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</si>
  <si>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</si>
  <si>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</si>
  <si>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</si>
  <si>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</si>
  <si>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</si>
  <si>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</si>
  <si>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</si>
  <si>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</si>
  <si>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</si>
  <si>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</si>
  <si>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</si>
  <si>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</si>
  <si>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</si>
  <si>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</si>
  <si>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</si>
  <si>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</si>
  <si>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</si>
  <si>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</si>
  <si>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</si>
  <si>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</si>
  <si>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</si>
  <si>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</si>
  <si>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</si>
  <si>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</si>
  <si>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</si>
  <si>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</si>
  <si>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</si>
  <si>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</si>
  <si>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</si>
  <si>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</si>
  <si>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</si>
  <si>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</si>
  <si>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</si>
  <si>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</si>
  <si>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</si>
  <si>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</si>
  <si>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</si>
  <si>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</si>
  <si>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</si>
  <si>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</si>
  <si>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</si>
  <si>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</si>
  <si>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</si>
  <si>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</si>
  <si>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</si>
  <si>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</si>
  <si>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</si>
  <si>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</si>
  <si>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</si>
  <si>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</si>
  <si>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</si>
  <si>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</si>
  <si>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</si>
  <si>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</si>
  <si>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</si>
  <si>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</si>
  <si>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</si>
  <si>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</si>
  <si>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</si>
  <si>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</si>
  <si>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</si>
  <si>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</si>
  <si>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</si>
  <si>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</si>
  <si>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</si>
  <si>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</si>
  <si>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</si>
  <si>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</si>
  <si>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</si>
  <si>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</si>
  <si>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</si>
  <si>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</si>
  <si>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</si>
  <si>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</si>
  <si>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</si>
  <si>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</si>
  <si>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</si>
  <si>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</si>
  <si>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</si>
  <si>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</si>
  <si>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</si>
  <si>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</si>
  <si>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</si>
  <si>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</si>
  <si>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</si>
  <si>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</si>
  <si>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</si>
  <si>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</si>
  <si>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</si>
  <si>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</si>
  <si>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</si>
  <si>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</si>
  <si>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</si>
  <si>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</si>
  <si>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</si>
  <si>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</si>
  <si>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</si>
  <si>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</si>
  <si>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</si>
  <si>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</si>
  <si>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</si>
  <si>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</si>
  <si>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</si>
  <si>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</si>
  <si>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</si>
  <si>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</si>
  <si>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</si>
  <si>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</si>
  <si>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</si>
  <si>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</si>
  <si>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</si>
  <si>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</si>
  <si>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</si>
  <si>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</si>
  <si>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</si>
  <si>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</si>
  <si>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</si>
  <si>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</si>
  <si>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</si>
  <si>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</si>
  <si>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</si>
  <si>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</si>
  <si>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</si>
  <si>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</si>
  <si>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</si>
  <si>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</si>
  <si>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</si>
  <si>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</si>
  <si>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</si>
  <si>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</si>
  <si>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</si>
  <si>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</si>
  <si>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</si>
  <si>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</si>
  <si>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</si>
  <si>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</si>
  <si>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</si>
  <si>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</si>
  <si>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</si>
  <si>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</si>
  <si>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</si>
  <si>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</si>
  <si>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</si>
  <si>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</si>
  <si>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</si>
  <si>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</si>
  <si>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</si>
  <si>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</si>
  <si>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</si>
  <si>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</si>
  <si>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</si>
  <si>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</si>
  <si>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</si>
  <si>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</si>
  <si>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</si>
  <si>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</si>
  <si>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</si>
  <si>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</si>
  <si>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</si>
  <si>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</si>
  <si>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</si>
  <si>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</si>
  <si>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</si>
  <si>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</si>
  <si>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</si>
  <si>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</si>
  <si>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</si>
  <si>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</si>
  <si>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</si>
  <si>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</si>
  <si>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</si>
  <si>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</si>
  <si>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</si>
  <si>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</si>
  <si>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</si>
  <si>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</si>
  <si>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</si>
  <si>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</si>
  <si>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</si>
  <si>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</si>
  <si>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</si>
  <si>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</si>
  <si>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</si>
  <si>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</si>
  <si>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</si>
  <si>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</si>
  <si>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</si>
  <si>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</si>
  <si>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</si>
  <si>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</si>
  <si>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</si>
  <si>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</si>
  <si>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</si>
  <si>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</si>
  <si>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</si>
  <si>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</si>
  <si>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</si>
  <si>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</si>
  <si>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</si>
  <si>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</si>
  <si>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</si>
  <si>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</si>
  <si>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</si>
  <si>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</si>
  <si>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</si>
  <si>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</si>
  <si>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</si>
  <si>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</si>
  <si>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</si>
  <si>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</si>
  <si>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</si>
  <si>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</si>
  <si>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</si>
  <si>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</si>
  <si>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</si>
  <si>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</si>
  <si>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</si>
  <si>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</si>
  <si>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</si>
  <si>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</si>
  <si>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</si>
  <si>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</si>
  <si>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</si>
  <si>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</si>
  <si>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</si>
  <si>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</si>
  <si>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</si>
  <si>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</si>
  <si>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</si>
  <si>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</si>
  <si>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</si>
  <si>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</si>
  <si>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</si>
  <si>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</si>
  <si>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</si>
  <si>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</si>
  <si>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</si>
  <si>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</si>
  <si>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</si>
  <si>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</si>
  <si>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</si>
  <si>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</si>
  <si>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</si>
  <si>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</si>
  <si>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</si>
  <si>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</si>
  <si>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</si>
  <si>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</si>
  <si>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</si>
  <si>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</si>
  <si>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</si>
  <si>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</si>
  <si>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</si>
  <si>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</si>
  <si>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</si>
  <si>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</si>
  <si>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</si>
  <si>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</si>
  <si>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</si>
  <si>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</si>
  <si>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</si>
  <si>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</si>
  <si>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</si>
  <si>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</si>
  <si>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</si>
  <si>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</si>
  <si>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</si>
  <si>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</si>
  <si>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</si>
  <si>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</si>
  <si>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</si>
  <si>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</si>
  <si>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</si>
  <si>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</si>
  <si>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</si>
  <si>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</si>
  <si>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</si>
  <si>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</si>
  <si>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</si>
  <si>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</si>
  <si>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</si>
  <si>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</si>
  <si>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</si>
  <si>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</si>
  <si>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</si>
  <si>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</si>
  <si>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</si>
  <si>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</si>
  <si>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</si>
  <si>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</si>
  <si>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</si>
  <si>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</si>
  <si>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</si>
  <si>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</si>
  <si>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</si>
  <si>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</si>
  <si>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</si>
  <si>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</si>
  <si>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</si>
  <si>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</si>
  <si>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</si>
  <si>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</si>
  <si>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</si>
  <si>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</si>
  <si>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</si>
  <si>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</si>
  <si>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</si>
  <si>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</si>
  <si>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</si>
  <si>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</si>
  <si>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</si>
  <si>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</si>
  <si>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</si>
  <si>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</si>
  <si>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</si>
  <si>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</si>
  <si>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</si>
  <si>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</si>
  <si>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</si>
  <si>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</si>
  <si>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</si>
  <si>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</si>
  <si>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</si>
  <si>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</si>
  <si>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</si>
  <si>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</si>
  <si>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</si>
  <si>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</si>
  <si>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</si>
  <si>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</si>
  <si>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</si>
  <si>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</si>
  <si>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</si>
  <si>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</si>
  <si>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</si>
  <si>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</si>
  <si>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</si>
  <si>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</si>
  <si>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</si>
  <si>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</si>
  <si>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</si>
  <si>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</si>
  <si>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</si>
  <si>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</si>
  <si>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</si>
  <si>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</si>
  <si>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</si>
  <si>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</si>
  <si>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</si>
  <si>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</si>
  <si>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</si>
  <si>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</si>
  <si>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</si>
  <si>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</si>
  <si>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</si>
  <si>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</si>
  <si>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</si>
  <si>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</si>
  <si>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</si>
  <si>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</si>
  <si>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</si>
  <si>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</si>
  <si>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</si>
  <si>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</si>
  <si>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</si>
  <si>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</si>
  <si>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</si>
  <si>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</si>
  <si>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</si>
  <si>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</si>
  <si>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</si>
  <si>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</si>
  <si>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</si>
  <si>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</si>
  <si>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</si>
  <si>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</si>
  <si>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</si>
  <si>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</si>
  <si>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</si>
  <si>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</si>
  <si>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</si>
  <si>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</si>
  <si>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</si>
  <si>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</si>
  <si>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</si>
  <si>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</si>
  <si>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</si>
  <si>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</si>
  <si>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</si>
  <si>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</si>
  <si>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</si>
  <si>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</si>
  <si>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</si>
  <si>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</si>
  <si>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</si>
  <si>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</si>
  <si>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</si>
  <si>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</si>
  <si>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</si>
  <si>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</si>
  <si>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</si>
  <si>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</si>
  <si>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</si>
  <si>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</si>
  <si>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</si>
  <si>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</si>
  <si>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</si>
  <si>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</si>
  <si>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</si>
  <si>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</si>
  <si>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</si>
  <si>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</si>
  <si>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</si>
  <si>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</si>
  <si>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</si>
  <si>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</si>
  <si>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</si>
  <si>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</si>
  <si>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</si>
  <si>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</si>
  <si>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</si>
  <si>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</si>
  <si>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</si>
  <si>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</si>
  <si>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</si>
  <si>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</si>
  <si>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</si>
  <si>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</si>
  <si>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</si>
  <si>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</si>
  <si>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</si>
  <si>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</si>
  <si>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</si>
  <si>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</si>
  <si>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</si>
  <si>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</si>
  <si>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</si>
  <si>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</si>
  <si>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</si>
  <si>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</si>
  <si>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</si>
  <si>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</si>
  <si>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</si>
  <si>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</si>
  <si>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</si>
  <si>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</si>
  <si>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</si>
  <si>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</si>
  <si>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</si>
  <si>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</si>
  <si>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</si>
  <si>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</si>
  <si>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</si>
  <si>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</si>
  <si>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</si>
  <si>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</si>
  <si>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</si>
  <si>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</si>
  <si>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</si>
  <si>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</si>
  <si>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</si>
  <si>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</si>
  <si>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</si>
  <si>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</si>
  <si>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</si>
  <si>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</si>
  <si>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</si>
  <si>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</si>
  <si>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</si>
  <si>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</si>
  <si>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</si>
  <si>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</si>
  <si>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</si>
  <si>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</si>
  <si>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</si>
  <si>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</si>
  <si>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</si>
  <si>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</si>
  <si>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</si>
  <si>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</si>
  <si>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</si>
  <si>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</si>
  <si>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</si>
  <si>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</si>
  <si>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</si>
  <si>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</si>
  <si>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</si>
  <si>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</si>
  <si>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</si>
  <si>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</si>
  <si>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</si>
  <si>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</si>
  <si>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</si>
  <si>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</si>
  <si>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</si>
  <si>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</si>
  <si>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</si>
  <si>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</si>
  <si>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</si>
  <si>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</si>
  <si>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</si>
  <si>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</si>
  <si>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</si>
  <si>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</si>
  <si>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</si>
  <si>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</si>
  <si>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</si>
  <si>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</si>
  <si>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</si>
  <si>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</si>
  <si>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</si>
  <si>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</si>
  <si>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</si>
  <si>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</si>
  <si>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</si>
  <si>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</si>
  <si>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</si>
  <si>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</si>
  <si>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</si>
  <si>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</si>
  <si>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</si>
  <si>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</si>
  <si>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</si>
  <si>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</si>
  <si>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</si>
  <si>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</si>
  <si>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</si>
  <si>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</si>
  <si>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</si>
  <si>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</si>
  <si>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</si>
  <si>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</si>
  <si>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</si>
  <si>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</si>
  <si>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</si>
  <si>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</si>
  <si>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</si>
  <si>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</si>
  <si>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</si>
  <si>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</si>
  <si>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</si>
  <si>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</si>
  <si>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</si>
  <si>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</si>
  <si>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</si>
  <si>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</si>
  <si>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</si>
  <si>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</si>
  <si>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</si>
  <si>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</si>
  <si>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</si>
  <si>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</si>
  <si>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</si>
  <si>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</si>
  <si>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</si>
  <si>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</si>
  <si>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</si>
  <si>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</si>
  <si>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</si>
  <si>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</si>
  <si>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</si>
  <si>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</si>
  <si>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</si>
  <si>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</si>
  <si>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</si>
  <si>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</si>
  <si>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</si>
  <si>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</si>
  <si>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</si>
  <si>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</si>
  <si>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</si>
  <si>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</si>
  <si>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</si>
  <si>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</si>
  <si>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</si>
  <si>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</si>
  <si>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</si>
  <si>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</si>
  <si>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</si>
  <si>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</si>
  <si>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</si>
  <si>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</si>
  <si>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</si>
  <si>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</si>
  <si>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</si>
  <si>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</si>
  <si>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</si>
  <si>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</si>
  <si>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</si>
  <si>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</si>
  <si>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</si>
  <si>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</si>
  <si>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</si>
  <si>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</si>
  <si>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</si>
  <si>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</si>
  <si>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</si>
  <si>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</si>
  <si>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</si>
  <si>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</si>
  <si>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</si>
  <si>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</si>
  <si>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</si>
  <si>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</si>
  <si>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</si>
  <si>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</si>
  <si>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</si>
  <si>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</si>
  <si>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</si>
  <si>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</si>
  <si>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</si>
  <si>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</si>
  <si>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</si>
  <si>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</si>
  <si>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</si>
  <si>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</si>
  <si>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</si>
  <si>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</si>
  <si>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</si>
  <si>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</si>
  <si>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</si>
  <si>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</si>
  <si>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</si>
  <si>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</si>
  <si>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</si>
  <si>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</si>
  <si>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</si>
  <si>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</si>
  <si>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</si>
  <si>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</si>
  <si>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</si>
  <si>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</si>
  <si>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</si>
  <si>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</si>
  <si>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</si>
  <si>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</si>
  <si>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</si>
  <si>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</si>
  <si>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</si>
  <si>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</si>
  <si>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</si>
  <si>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</si>
  <si>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</si>
  <si>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</si>
  <si>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</si>
  <si>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</si>
  <si>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</si>
  <si>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</si>
  <si>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</si>
  <si>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</si>
  <si>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</si>
  <si>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</si>
  <si>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</si>
  <si>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</si>
  <si>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</si>
  <si>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</si>
  <si>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</si>
  <si>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</si>
  <si>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</si>
  <si>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</si>
  <si>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</si>
  <si>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</si>
  <si>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</si>
  <si>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</si>
  <si>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</si>
  <si>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</si>
  <si>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</si>
  <si>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</si>
  <si>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</si>
  <si>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</si>
  <si>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</si>
  <si>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</si>
  <si>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</si>
  <si>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</si>
  <si>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</si>
  <si>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</si>
  <si>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</si>
  <si>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</si>
  <si>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</si>
  <si>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</si>
  <si>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</si>
  <si>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</si>
  <si>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</si>
  <si>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</si>
  <si>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</si>
  <si>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</si>
  <si>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</si>
  <si>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</si>
  <si>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</si>
  <si>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</si>
  <si>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</si>
  <si>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</si>
  <si>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</si>
  <si>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</si>
  <si>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</si>
  <si>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</si>
  <si>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</si>
  <si>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</si>
  <si>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</si>
  <si>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</si>
  <si>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</si>
  <si>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</si>
  <si>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</si>
  <si>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</si>
  <si>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</si>
  <si>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</si>
  <si>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</si>
  <si>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</si>
  <si>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</si>
  <si>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</si>
  <si>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</si>
  <si>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</si>
  <si>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</si>
  <si>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</si>
  <si>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</si>
  <si>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</si>
  <si>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</si>
  <si>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</si>
  <si>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</si>
  <si>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</si>
  <si>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</si>
  <si>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</si>
  <si>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</si>
  <si>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</si>
  <si>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</si>
  <si>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</si>
  <si>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</si>
  <si>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</si>
  <si>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</si>
  <si>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</si>
  <si>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</si>
  <si>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</si>
  <si>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</si>
  <si>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</si>
  <si>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</si>
  <si>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</si>
  <si>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</si>
  <si>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</si>
  <si>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</si>
  <si>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</si>
  <si>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</si>
  <si>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</si>
  <si>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</si>
  <si>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</si>
  <si>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</si>
  <si>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</si>
  <si>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</si>
  <si>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</si>
  <si>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</si>
  <si>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</si>
  <si>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</si>
  <si>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</si>
  <si>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</si>
  <si>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</si>
  <si>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</si>
  <si>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</si>
  <si>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</si>
  <si>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</si>
  <si>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</si>
  <si>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</si>
  <si>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</si>
  <si>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</si>
  <si>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</si>
  <si>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</si>
  <si>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</si>
  <si>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</si>
  <si>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</si>
  <si>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</si>
  <si>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</si>
  <si>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</si>
  <si>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</si>
  <si>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</si>
  <si>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</si>
  <si>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</si>
  <si>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</si>
  <si>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</si>
  <si>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</si>
  <si>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</si>
  <si>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</si>
  <si>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</si>
  <si>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</si>
  <si>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</si>
  <si>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</si>
  <si>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</si>
  <si>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</si>
  <si>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</si>
  <si>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</si>
  <si>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</si>
  <si>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</si>
  <si>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</si>
  <si>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</si>
  <si>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</si>
  <si>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</si>
  <si>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</si>
  <si>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</si>
  <si>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</si>
  <si>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</si>
  <si>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</si>
  <si>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</si>
  <si>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</si>
  <si>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</si>
  <si>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</si>
  <si>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</si>
  <si>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</si>
  <si>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</si>
  <si>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</si>
  <si>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</si>
  <si>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</si>
  <si>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</si>
  <si>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</si>
  <si>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</si>
  <si>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</si>
  <si>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</si>
  <si>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</si>
  <si>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</si>
  <si>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</si>
  <si>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</si>
  <si>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</si>
  <si>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</si>
  <si>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</si>
  <si>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</si>
  <si>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</si>
  <si>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</si>
  <si>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</si>
  <si>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</si>
  <si>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</si>
  <si>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</si>
  <si>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</si>
  <si>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</si>
  <si>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</si>
  <si>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</si>
  <si>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</si>
  <si>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</si>
  <si>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</si>
  <si>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</si>
  <si>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</si>
  <si>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</si>
  <si>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</si>
  <si>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</si>
  <si>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</si>
  <si>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</si>
  <si>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</si>
  <si>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</si>
  <si>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</si>
  <si>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</si>
  <si>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</si>
  <si>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</si>
  <si>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</si>
  <si>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</si>
  <si>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</si>
  <si>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</si>
  <si>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</si>
  <si>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</si>
  <si>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</si>
  <si>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</si>
  <si>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</si>
  <si>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</si>
  <si>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</si>
  <si>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</si>
  <si>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</si>
  <si>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</si>
  <si>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</si>
  <si>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</si>
  <si>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</si>
  <si>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</si>
  <si>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</si>
  <si>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</si>
  <si>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</si>
  <si>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</si>
  <si>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</si>
  <si>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</si>
  <si>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</si>
  <si>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</si>
  <si>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</si>
  <si>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</si>
  <si>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</si>
  <si>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</si>
  <si>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</si>
  <si>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</si>
  <si>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</si>
  <si>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</si>
  <si>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</si>
  <si>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</si>
  <si>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</si>
  <si>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</si>
  <si>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</si>
  <si>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</si>
  <si>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</si>
  <si>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</si>
  <si>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</si>
  <si>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</si>
  <si>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</si>
  <si>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</si>
  <si>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</si>
  <si>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</si>
  <si>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</si>
  <si>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</si>
  <si>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</si>
  <si>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</si>
  <si>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</si>
  <si>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</si>
  <si>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</si>
  <si>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</si>
  <si>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</si>
  <si>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</si>
  <si>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</si>
  <si>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</si>
  <si>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</si>
  <si>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</si>
  <si>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</si>
  <si>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</si>
  <si>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</si>
  <si>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</si>
  <si>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</si>
  <si>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</si>
  <si>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</si>
  <si>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</si>
  <si>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</si>
  <si>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</si>
  <si>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</si>
  <si>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</si>
  <si>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</si>
  <si>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</si>
  <si>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</si>
  <si>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</si>
  <si>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</si>
  <si>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</si>
  <si>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</si>
  <si>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</si>
  <si>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</si>
  <si>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</si>
  <si>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</si>
  <si>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</si>
  <si>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</si>
  <si>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</si>
  <si>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</si>
  <si>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</si>
  <si>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</si>
  <si>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</si>
  <si>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</si>
  <si>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</si>
  <si>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</si>
  <si>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</si>
  <si>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</si>
  <si>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</si>
  <si>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</si>
  <si>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</si>
  <si>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</si>
  <si>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</si>
  <si>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</si>
  <si>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</si>
  <si>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</si>
  <si>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</si>
  <si>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</si>
  <si>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</si>
  <si>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</si>
  <si>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</si>
  <si>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</si>
  <si>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</si>
  <si>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</si>
  <si>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</si>
  <si>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</si>
  <si>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</si>
  <si>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</si>
  <si>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</si>
  <si>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</si>
  <si>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</si>
  <si>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</si>
  <si>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</si>
  <si>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</si>
  <si>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</si>
  <si>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</si>
  <si>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</si>
  <si>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</si>
  <si>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</si>
  <si>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</si>
  <si>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</si>
  <si>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</si>
  <si>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</si>
  <si>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</si>
  <si>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</si>
  <si>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</si>
  <si>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</si>
  <si>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</si>
  <si>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</si>
  <si>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</si>
  <si>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</si>
  <si>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</si>
  <si>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</si>
  <si>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</si>
  <si>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</si>
  <si>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</si>
  <si>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</si>
  <si>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</si>
  <si>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</si>
  <si>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</si>
  <si>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</si>
  <si>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</si>
  <si>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</si>
  <si>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</si>
  <si>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</si>
  <si>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</si>
  <si>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</si>
  <si>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</si>
  <si>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</si>
  <si>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</si>
  <si>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</si>
  <si>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</si>
  <si>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</si>
  <si>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</si>
  <si>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</si>
  <si>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</si>
  <si>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</si>
  <si>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</si>
  <si>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</si>
  <si>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</si>
  <si>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</si>
  <si>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</si>
  <si>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</si>
  <si>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</si>
  <si>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</si>
  <si>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</si>
  <si>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</si>
  <si>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</si>
  <si>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</si>
  <si>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</si>
  <si>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</si>
  <si>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</si>
  <si>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</si>
  <si>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</si>
  <si>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</si>
  <si>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</si>
  <si>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</si>
  <si>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</si>
  <si>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</si>
  <si>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</si>
  <si>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</si>
  <si>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</si>
  <si>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</si>
  <si>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</si>
  <si>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</si>
  <si>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</si>
  <si>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</si>
  <si>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</si>
  <si>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</si>
  <si>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</si>
  <si>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</si>
  <si>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</si>
  <si>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</si>
  <si>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</si>
  <si>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</si>
  <si>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</si>
  <si>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</si>
  <si>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</si>
  <si>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</si>
  <si>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</si>
  <si>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</si>
  <si>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</si>
  <si>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</si>
  <si>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</si>
  <si>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</si>
  <si>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</si>
  <si>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</si>
  <si>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</si>
  <si>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</si>
  <si>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</si>
  <si>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</si>
  <si>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</si>
  <si>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</si>
  <si>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</si>
  <si>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</si>
  <si>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</si>
  <si>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</si>
  <si>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</si>
  <si>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</si>
  <si>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</si>
  <si>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</si>
  <si>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</si>
  <si>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</si>
  <si>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</si>
  <si>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</si>
  <si>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</si>
  <si>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</si>
  <si>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</si>
  <si>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</si>
  <si>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</si>
  <si>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</si>
  <si>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</si>
  <si>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</si>
  <si>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</si>
  <si>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</si>
  <si>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</si>
  <si>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</si>
  <si>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</si>
  <si>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</si>
  <si>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</si>
  <si>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</si>
  <si>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</si>
  <si>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</si>
  <si>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</si>
  <si>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</si>
  <si>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</si>
  <si>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</si>
  <si>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</si>
  <si>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</si>
  <si>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</si>
  <si>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</si>
  <si>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</si>
  <si>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</si>
  <si>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</si>
  <si>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</si>
  <si>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</si>
  <si>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</si>
  <si>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</si>
  <si>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</si>
  <si>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</si>
  <si>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</si>
  <si>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</si>
  <si>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</si>
  <si>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</si>
  <si>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</si>
  <si>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</si>
  <si>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</si>
  <si>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</si>
  <si>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</si>
  <si>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</si>
  <si>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</si>
  <si>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</si>
  <si>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</si>
  <si>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</si>
  <si>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</si>
  <si>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</si>
  <si>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</si>
  <si>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</si>
  <si>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</si>
  <si>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</si>
  <si>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</si>
  <si>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</si>
  <si>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</si>
  <si>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</si>
  <si>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</si>
  <si>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</si>
  <si>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</si>
  <si>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</si>
  <si>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</si>
  <si>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</si>
  <si>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</si>
  <si>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</si>
  <si>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</si>
  <si>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</si>
  <si>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</si>
  <si>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</si>
  <si>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</si>
  <si>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</si>
  <si>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</si>
  <si>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</si>
  <si>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</si>
  <si>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</si>
  <si>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</si>
  <si>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</si>
  <si>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</si>
  <si>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</si>
  <si>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</si>
  <si>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</si>
  <si>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</si>
  <si>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</si>
  <si>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</si>
  <si>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</si>
  <si>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</si>
  <si>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</si>
  <si>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</si>
  <si>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</si>
  <si>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</si>
  <si>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</si>
  <si>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</si>
  <si>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</si>
  <si>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</si>
  <si>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</si>
  <si>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</si>
  <si>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</si>
  <si>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</si>
  <si>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</si>
  <si>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</si>
  <si>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</si>
  <si>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</si>
  <si>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</si>
  <si>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</si>
  <si>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</si>
  <si>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</si>
  <si>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</si>
  <si>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</si>
  <si>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</si>
  <si>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</si>
  <si>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</si>
  <si>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</si>
  <si>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</si>
  <si>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</si>
  <si>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</si>
  <si>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</si>
  <si>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</si>
  <si>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</si>
  <si>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</si>
  <si>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</si>
  <si>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</si>
  <si>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</si>
  <si>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</si>
  <si>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</si>
  <si>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</si>
  <si>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</si>
  <si>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</si>
  <si>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</si>
  <si>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</si>
  <si>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</si>
  <si>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</si>
  <si>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</si>
  <si>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</si>
  <si>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</si>
  <si>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</si>
  <si>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</si>
  <si>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</si>
  <si>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</si>
  <si>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</si>
  <si>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</si>
  <si>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</si>
  <si>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</si>
  <si>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</si>
  <si>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</si>
  <si>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</si>
  <si>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</si>
  <si>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</si>
  <si>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</si>
  <si>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</si>
  <si>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</si>
  <si>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</si>
  <si>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</si>
  <si>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</si>
  <si>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</si>
  <si>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</si>
  <si>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</si>
  <si>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</si>
  <si>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</si>
  <si>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</si>
  <si>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</si>
  <si>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</si>
  <si>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</si>
  <si>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</si>
  <si>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</si>
  <si>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</si>
  <si>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</si>
  <si>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</si>
  <si>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</si>
  <si>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</si>
  <si>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</si>
  <si>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</si>
  <si>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</si>
  <si>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</si>
  <si>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</si>
  <si>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</si>
  <si>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</si>
  <si>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</si>
  <si>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</si>
  <si>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</si>
  <si>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</si>
  <si>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</si>
  <si>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</si>
  <si>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</si>
  <si>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</si>
  <si>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</si>
  <si>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</si>
  <si>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</si>
  <si>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</si>
  <si>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</si>
  <si>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</si>
  <si>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</si>
  <si>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</si>
  <si>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</si>
  <si>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</si>
  <si>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</si>
  <si>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</si>
  <si>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</si>
  <si>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</si>
  <si>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</si>
  <si>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</si>
  <si>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</si>
  <si>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</si>
  <si>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</si>
  <si>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</si>
  <si>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</si>
  <si>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</si>
  <si>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</si>
  <si>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</si>
  <si>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</si>
  <si>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</si>
  <si>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</si>
  <si>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</si>
  <si>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</si>
  <si>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</si>
  <si>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</si>
  <si>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</si>
  <si>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</si>
  <si>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</si>
  <si>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</si>
  <si>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</si>
  <si>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</si>
  <si>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</si>
  <si>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</si>
  <si>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</si>
  <si>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</si>
  <si>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</si>
  <si>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</si>
  <si>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</si>
  <si>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</si>
  <si>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</si>
  <si>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</si>
  <si>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</si>
  <si>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</si>
  <si>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</si>
  <si>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</si>
  <si>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</si>
  <si>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</si>
  <si>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</si>
  <si>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</si>
  <si>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</si>
  <si>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</si>
  <si>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</si>
  <si>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</si>
  <si>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</si>
  <si>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</si>
  <si>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</si>
  <si>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</si>
  <si>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</si>
  <si>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</si>
  <si>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</si>
  <si>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</si>
  <si>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</si>
  <si>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</si>
  <si>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</si>
  <si>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</si>
  <si>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</si>
  <si>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</si>
  <si>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</si>
  <si>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</si>
  <si>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</si>
  <si>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</si>
  <si>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</si>
  <si>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</si>
  <si>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</si>
  <si>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</si>
  <si>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</si>
  <si>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</si>
  <si>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</si>
  <si>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</si>
  <si>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</si>
  <si>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</si>
  <si>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</si>
  <si>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</si>
  <si>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</si>
  <si>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</si>
  <si>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</si>
  <si>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</si>
  <si>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</si>
  <si>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</si>
  <si>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</si>
  <si>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</si>
  <si>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</si>
  <si>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</si>
  <si>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</si>
  <si>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</si>
  <si>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</si>
  <si>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</si>
  <si>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</si>
  <si>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</si>
  <si>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</si>
  <si>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</si>
  <si>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</si>
  <si>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</si>
  <si>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</si>
  <si>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</si>
  <si>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</si>
  <si>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</si>
  <si>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</si>
  <si>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</si>
  <si>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</si>
  <si>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</si>
  <si>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</si>
  <si>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</si>
  <si>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</si>
  <si>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</si>
  <si>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</si>
  <si>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</si>
  <si>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</si>
  <si>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</si>
  <si>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</si>
  <si>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</si>
  <si>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</si>
  <si>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</si>
  <si>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</si>
  <si>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</si>
  <si>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</si>
  <si>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</si>
  <si>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</si>
  <si>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</si>
  <si>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</si>
  <si>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</si>
  <si>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</si>
  <si>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</si>
  <si>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</si>
  <si>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</si>
  <si>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</si>
  <si>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</si>
  <si>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</si>
  <si>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</si>
  <si>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</si>
  <si>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</si>
  <si>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</si>
  <si>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</si>
  <si>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</si>
  <si>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</si>
  <si>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</si>
  <si>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</si>
  <si>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</si>
  <si>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</si>
  <si>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</si>
  <si>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</si>
  <si>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</si>
  <si>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</si>
  <si>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</si>
  <si>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</si>
  <si>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</si>
  <si>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</si>
  <si>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</si>
  <si>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</si>
  <si>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</si>
  <si>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</si>
  <si>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</si>
  <si>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</si>
  <si>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</si>
  <si>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</si>
  <si>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</si>
  <si>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</si>
  <si>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</si>
  <si>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</si>
  <si>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</si>
  <si>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</si>
  <si>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</si>
  <si>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</si>
  <si>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</si>
  <si>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</si>
  <si>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</si>
  <si>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</si>
  <si>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</si>
  <si>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</si>
  <si>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</si>
  <si>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</si>
  <si>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</si>
  <si>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</si>
  <si>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</si>
  <si>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</si>
  <si>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</si>
  <si>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</si>
  <si>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</si>
  <si>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</si>
  <si>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</si>
  <si>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</si>
  <si>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</si>
  <si>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</si>
  <si>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</si>
  <si>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</si>
  <si>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</si>
  <si>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</si>
  <si>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</si>
  <si>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</si>
  <si>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</si>
  <si>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</si>
  <si>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</si>
  <si>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</si>
  <si>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</si>
  <si>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</si>
  <si>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</si>
  <si>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</si>
  <si>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</si>
  <si>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</si>
  <si>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</si>
  <si>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</si>
  <si>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</si>
  <si>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</si>
  <si>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</si>
  <si>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</si>
  <si>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</si>
  <si>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</si>
  <si>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</si>
  <si>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</si>
  <si>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</si>
  <si>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</si>
  <si>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</si>
  <si>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</si>
  <si>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</si>
  <si>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</si>
  <si>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</si>
  <si>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</si>
  <si>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</si>
  <si>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</si>
  <si>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</si>
  <si>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</si>
  <si>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</si>
  <si>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</si>
  <si>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</si>
  <si>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</si>
  <si>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</si>
  <si>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</si>
  <si>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</si>
  <si>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</si>
  <si>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</si>
  <si>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</si>
  <si>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</si>
  <si>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</si>
  <si>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</si>
  <si>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</si>
  <si>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</si>
  <si>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</si>
  <si>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</si>
  <si>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</si>
  <si>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</si>
  <si>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</si>
  <si>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</si>
  <si>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</si>
  <si>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</si>
  <si>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</si>
  <si>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</si>
  <si>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</si>
  <si>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</si>
  <si>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</si>
  <si>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</si>
  <si>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</si>
  <si>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</si>
  <si>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</si>
  <si>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</si>
  <si>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</si>
  <si>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</si>
  <si>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</si>
  <si>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</si>
  <si>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</si>
  <si>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</si>
  <si>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</si>
  <si>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</si>
  <si>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</si>
  <si>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</si>
  <si>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</si>
  <si>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</si>
  <si>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</si>
  <si>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</si>
  <si>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</si>
  <si>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</si>
  <si>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</si>
  <si>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</si>
  <si>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</si>
  <si>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</si>
  <si>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</si>
  <si>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</si>
  <si>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</si>
  <si>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</si>
  <si>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</si>
  <si>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</si>
  <si>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</si>
  <si>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</si>
  <si>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</si>
  <si>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</si>
  <si>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</si>
  <si>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</si>
  <si>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</si>
  <si>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</si>
  <si>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</si>
  <si>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</si>
  <si>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</si>
  <si>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</si>
  <si>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</si>
  <si>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</si>
  <si>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</si>
  <si>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</si>
  <si>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</si>
  <si>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</si>
  <si>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</si>
  <si>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</si>
  <si>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</si>
  <si>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</si>
  <si>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</si>
  <si>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</si>
  <si>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</si>
  <si>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</si>
  <si>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</si>
  <si>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</si>
  <si>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</si>
  <si>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</si>
  <si>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</si>
  <si>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</si>
  <si>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</si>
  <si>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</si>
  <si>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</si>
  <si>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</si>
  <si>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</si>
  <si>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</si>
  <si>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</si>
  <si>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</si>
  <si>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</si>
  <si>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</si>
  <si>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</si>
  <si>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</si>
  <si>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</si>
  <si>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</si>
  <si>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</si>
  <si>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</si>
  <si>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</si>
  <si>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</si>
  <si>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</si>
  <si>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</si>
  <si>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</si>
  <si>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</si>
  <si>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</si>
  <si>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</si>
  <si>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</si>
  <si>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</si>
  <si>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</si>
  <si>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</si>
  <si>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</si>
  <si>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</si>
  <si>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</si>
  <si>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</si>
  <si>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</si>
  <si>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</si>
  <si>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</si>
  <si>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</si>
  <si>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</si>
  <si>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</si>
  <si>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</si>
  <si>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</si>
  <si>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</si>
  <si>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</si>
  <si>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</si>
  <si>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</si>
  <si>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</si>
  <si>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</si>
  <si>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</si>
  <si>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</si>
  <si>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</si>
  <si>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</si>
  <si>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</si>
  <si>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</si>
  <si>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</si>
  <si>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</si>
  <si>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</si>
  <si>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</si>
  <si>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</si>
  <si>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</si>
  <si>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</si>
  <si>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</si>
  <si>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</si>
  <si>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</si>
  <si>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</si>
  <si>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</si>
  <si>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</si>
  <si>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</si>
  <si>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</si>
  <si>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</si>
  <si>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</si>
  <si>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</si>
  <si>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</si>
  <si>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</si>
  <si>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</si>
  <si>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</si>
  <si>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</si>
  <si>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</si>
  <si>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</si>
  <si>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</si>
  <si>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</si>
  <si>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</si>
  <si>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</si>
  <si>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</si>
  <si>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</si>
  <si>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</si>
  <si>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</si>
  <si>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</si>
  <si>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</si>
  <si>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</si>
  <si>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</si>
  <si>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</si>
  <si>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</si>
  <si>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</si>
  <si>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</si>
  <si>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</si>
  <si>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</si>
  <si>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</si>
  <si>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</si>
  <si>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</si>
  <si>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</si>
  <si>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</si>
  <si>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</si>
  <si>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</si>
  <si>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</si>
  <si>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</si>
  <si>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</si>
  <si>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</si>
  <si>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</si>
  <si>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</si>
  <si>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</si>
  <si>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</si>
  <si>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</si>
  <si>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</si>
  <si>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</si>
  <si>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</si>
  <si>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</si>
  <si>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</si>
  <si>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</si>
  <si>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</si>
  <si>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</si>
  <si>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</si>
  <si>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</si>
  <si>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</si>
  <si>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</si>
  <si>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</si>
  <si>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</si>
  <si>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</si>
  <si>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</si>
  <si>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</si>
  <si>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</si>
  <si>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</si>
  <si>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</si>
  <si>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</si>
  <si>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</si>
  <si>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</si>
  <si>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</si>
  <si>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</si>
  <si>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</si>
  <si>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</si>
  <si>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</si>
  <si>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</si>
  <si>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</si>
  <si>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</si>
  <si>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</si>
  <si>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</si>
  <si>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</si>
  <si>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</si>
  <si>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</si>
  <si>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</si>
  <si>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</si>
  <si>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</si>
  <si>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</si>
  <si>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</si>
  <si>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</si>
  <si>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</si>
  <si>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</si>
  <si>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</si>
  <si>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</si>
  <si>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</si>
  <si>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</si>
  <si>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</si>
  <si>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</si>
  <si>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</si>
  <si>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</si>
  <si>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</si>
  <si>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</si>
  <si>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</si>
  <si>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</si>
  <si>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</si>
  <si>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</si>
  <si>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</si>
  <si>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</si>
  <si>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</si>
  <si>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</si>
  <si>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</si>
  <si>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</si>
  <si>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</si>
  <si>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</si>
  <si>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</si>
  <si>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</si>
  <si>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</si>
  <si>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</si>
  <si>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</si>
  <si>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</si>
  <si>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</si>
  <si>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</si>
  <si>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</si>
  <si>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</si>
  <si>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</si>
  <si>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</si>
  <si>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</si>
  <si>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</si>
  <si>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</si>
  <si>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</si>
  <si>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</si>
  <si>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</si>
  <si>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</si>
  <si>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</si>
  <si>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</si>
  <si>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</si>
  <si>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</si>
  <si>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</si>
  <si>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</si>
  <si>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</si>
  <si>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</si>
  <si>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</si>
  <si>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</si>
  <si>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</si>
  <si>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</si>
  <si>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</si>
  <si>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</si>
  <si>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</si>
  <si>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</si>
  <si>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</si>
  <si>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</si>
  <si>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</si>
  <si>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</si>
  <si>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</si>
  <si>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</si>
  <si>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</si>
  <si>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</si>
  <si>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</si>
  <si>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</si>
  <si>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</si>
  <si>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</si>
  <si>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</si>
  <si>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</si>
  <si>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</si>
  <si>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</si>
  <si>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</si>
  <si>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</si>
  <si>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</si>
  <si>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</si>
  <si>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</si>
  <si>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</si>
  <si>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</si>
  <si>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</si>
  <si>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</si>
  <si>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</si>
  <si>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</si>
  <si>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</si>
  <si>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</si>
  <si>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</si>
  <si>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</si>
  <si>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</si>
  <si>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</si>
  <si>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</si>
  <si>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</si>
  <si>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</si>
  <si>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</si>
  <si>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</si>
  <si>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</si>
  <si>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</si>
  <si>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</si>
  <si>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</si>
  <si>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</si>
  <si>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</si>
  <si>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</si>
  <si>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</si>
  <si>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</si>
  <si>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</si>
  <si>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</si>
  <si>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</si>
  <si>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</si>
  <si>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</si>
  <si>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</si>
  <si>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</si>
  <si>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</si>
  <si>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</si>
  <si>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</si>
  <si>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</si>
  <si>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</si>
  <si>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</si>
  <si>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</si>
  <si>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</si>
  <si>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</si>
  <si>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</si>
  <si>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</si>
  <si>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</si>
  <si>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</si>
  <si>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</si>
  <si>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</si>
  <si>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</si>
  <si>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</si>
  <si>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</si>
  <si>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</si>
  <si>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</si>
  <si>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</si>
  <si>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</si>
  <si>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</si>
  <si>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</si>
  <si>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</si>
  <si>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</si>
  <si>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</si>
  <si>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</si>
  <si>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</si>
  <si>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</si>
  <si>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</si>
  <si>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</si>
  <si>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</si>
  <si>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</si>
  <si>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</si>
  <si>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</si>
  <si>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</si>
  <si>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</si>
  <si>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</si>
  <si>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</si>
  <si>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</si>
  <si>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</si>
  <si>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</si>
  <si>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</si>
  <si>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</si>
  <si>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</si>
  <si>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</si>
  <si>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</si>
  <si>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</si>
  <si>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</si>
  <si>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</si>
  <si>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</si>
  <si>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</si>
  <si>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</si>
  <si>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</si>
  <si>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</si>
  <si>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</si>
  <si>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</si>
  <si>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</si>
  <si>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</si>
  <si>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</si>
  <si>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</si>
  <si>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</si>
  <si>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</si>
  <si>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</si>
  <si>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</si>
  <si>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</si>
  <si>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</si>
  <si>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</si>
  <si>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</si>
  <si>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</si>
  <si>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</si>
  <si>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</si>
  <si>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</si>
  <si>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</si>
  <si>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</si>
  <si>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</si>
  <si>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</si>
  <si>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</si>
  <si>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</si>
  <si>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</si>
  <si>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</si>
  <si>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</si>
  <si>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</si>
  <si>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</si>
  <si>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</si>
  <si>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</si>
  <si>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</si>
  <si>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</si>
  <si>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</si>
  <si>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</si>
  <si>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</si>
  <si>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</si>
  <si>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</si>
  <si>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</si>
  <si>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</si>
  <si>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</si>
  <si>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</si>
  <si>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</si>
  <si>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</si>
  <si>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</si>
  <si>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</si>
  <si>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</si>
  <si>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</si>
  <si>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</si>
  <si>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</si>
  <si>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</si>
  <si>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</si>
  <si>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</si>
  <si>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</si>
  <si>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</si>
  <si>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</si>
  <si>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</si>
  <si>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</si>
  <si>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</si>
  <si>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</si>
  <si>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</si>
  <si>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</si>
  <si>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</si>
  <si>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</si>
  <si>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</si>
  <si>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</si>
  <si>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</si>
  <si>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</si>
  <si>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</si>
  <si>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</si>
  <si>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</si>
  <si>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</si>
  <si>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</si>
  <si>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</si>
  <si>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</si>
  <si>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</si>
  <si>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</si>
  <si>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</si>
  <si>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</si>
  <si>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</si>
  <si>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</si>
  <si>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</si>
  <si>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</si>
  <si>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</si>
  <si>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</si>
  <si>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</si>
  <si>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</si>
  <si>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</si>
  <si>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</si>
  <si>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</si>
  <si>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</si>
  <si>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</si>
  <si>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</si>
  <si>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</si>
  <si>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</si>
  <si>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</si>
  <si>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</si>
  <si>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</si>
  <si>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</si>
  <si>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</si>
  <si>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</si>
  <si>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</si>
  <si>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</si>
  <si>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</si>
  <si>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</si>
  <si>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</si>
  <si>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</si>
  <si>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</si>
  <si>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</si>
  <si>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</si>
  <si>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</si>
  <si>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</si>
  <si>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</si>
  <si>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</si>
  <si>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</si>
  <si>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</si>
  <si>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</si>
  <si>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</si>
  <si>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</si>
  <si>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</si>
  <si>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</si>
  <si>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</si>
  <si>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</si>
  <si>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</si>
  <si>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</si>
  <si>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</si>
  <si>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</si>
  <si>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</si>
  <si>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</si>
  <si>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</si>
  <si>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</si>
  <si>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</si>
  <si>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</si>
  <si>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</si>
  <si>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</si>
  <si>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</si>
  <si>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</si>
  <si>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</si>
  <si>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</si>
  <si>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</si>
  <si>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</si>
  <si>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</si>
  <si>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</si>
  <si>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</si>
  <si>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</si>
  <si>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</si>
  <si>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</si>
  <si>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</si>
  <si>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</si>
  <si>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</si>
  <si>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</si>
  <si>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</si>
  <si>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</si>
  <si>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</si>
  <si>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</si>
  <si>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</si>
  <si>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</si>
  <si>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</si>
  <si>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</si>
  <si>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</si>
  <si>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</si>
  <si>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</si>
  <si>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</si>
  <si>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</si>
  <si>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</si>
  <si>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</si>
  <si>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</si>
  <si>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</si>
  <si>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</si>
  <si>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</si>
  <si>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</si>
  <si>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</si>
  <si>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</si>
  <si>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</si>
  <si>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</si>
  <si>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</si>
  <si>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</si>
  <si>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</si>
  <si>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</si>
  <si>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</si>
  <si>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</si>
  <si>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</si>
  <si>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</si>
  <si>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</si>
  <si>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</si>
  <si>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</si>
  <si>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</si>
  <si>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</si>
  <si>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</si>
  <si>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</si>
  <si>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</si>
  <si>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</si>
  <si>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</si>
  <si>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</si>
  <si>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</si>
  <si>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</si>
  <si>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</si>
  <si>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</si>
  <si>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</si>
  <si>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</si>
  <si>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</si>
  <si>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</si>
  <si>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</si>
  <si>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</si>
  <si>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</si>
  <si>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</si>
  <si>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</si>
  <si>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</si>
  <si>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</si>
  <si>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</si>
  <si>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</si>
  <si>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</si>
  <si>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</si>
  <si>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</si>
  <si>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</si>
  <si>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</si>
  <si>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</si>
  <si>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</si>
  <si>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</si>
  <si>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</si>
  <si>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</si>
  <si>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</si>
  <si>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</si>
  <si>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</si>
  <si>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</si>
  <si>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</si>
  <si>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</si>
  <si>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</si>
  <si>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</si>
  <si>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</si>
  <si>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</si>
  <si>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</si>
  <si>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</si>
  <si>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</si>
  <si>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</si>
  <si>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</si>
  <si>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</si>
  <si>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</si>
  <si>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</si>
  <si>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</si>
  <si>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</si>
  <si>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</si>
  <si>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</si>
  <si>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</si>
  <si>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</si>
  <si>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</si>
  <si>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</si>
  <si>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</si>
  <si>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</si>
  <si>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</si>
  <si>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</si>
  <si>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</si>
  <si>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</si>
  <si>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</si>
  <si>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</si>
  <si>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</si>
  <si>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</si>
  <si>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</si>
  <si>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</si>
  <si>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</si>
  <si>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</si>
  <si>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</si>
  <si>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</si>
  <si>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</si>
  <si>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</si>
  <si>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</si>
  <si>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</si>
  <si>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</si>
  <si>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</si>
  <si>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</si>
  <si>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</si>
  <si>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</si>
  <si>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</si>
  <si>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</si>
  <si>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</si>
  <si>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</si>
  <si>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</si>
  <si>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</si>
  <si>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</si>
  <si>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</si>
  <si>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</si>
  <si>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</si>
  <si>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</si>
  <si>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</si>
  <si>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</si>
  <si>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</si>
  <si>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</si>
  <si>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</si>
  <si>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</si>
  <si>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</si>
  <si>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</si>
  <si>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</si>
  <si>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</si>
  <si>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</si>
  <si>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</si>
  <si>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</si>
  <si>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</si>
  <si>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</si>
  <si>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</si>
  <si>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</si>
  <si>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</si>
  <si>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</si>
  <si>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</si>
  <si>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</si>
  <si>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</si>
  <si>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</si>
  <si>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</si>
  <si>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</si>
  <si>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</si>
  <si>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</si>
  <si>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</si>
  <si>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</si>
  <si>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</si>
  <si>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</si>
  <si>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</si>
  <si>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</si>
  <si>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</si>
  <si>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</si>
  <si>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</si>
  <si>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</si>
  <si>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</si>
  <si>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</si>
  <si>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</si>
  <si>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</si>
  <si>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</si>
  <si>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</si>
  <si>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</si>
  <si>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</si>
  <si>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</si>
  <si>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</si>
  <si>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</si>
  <si>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</si>
  <si>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</si>
  <si>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</si>
  <si>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</si>
  <si>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</si>
  <si>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</si>
  <si>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</si>
  <si>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</si>
  <si>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</si>
  <si>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</si>
  <si>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</si>
  <si>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</si>
  <si>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</si>
  <si>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</si>
  <si>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</si>
  <si>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</si>
  <si>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</si>
  <si>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</si>
  <si>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</si>
  <si>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</si>
  <si>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</si>
  <si>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</si>
  <si>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</si>
  <si>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</si>
  <si>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</si>
  <si>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</si>
  <si>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</si>
  <si>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</si>
  <si>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</si>
  <si>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</si>
  <si>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</si>
  <si>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</si>
  <si>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</si>
  <si>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</si>
  <si>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</si>
  <si>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</si>
  <si>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</si>
  <si>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</si>
  <si>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</si>
  <si>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</si>
  <si>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</si>
  <si>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</si>
  <si>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</si>
  <si>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</si>
  <si>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</si>
  <si>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</si>
  <si>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</si>
  <si>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</si>
  <si>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</si>
  <si>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</si>
  <si>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</si>
  <si>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</si>
  <si>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</si>
  <si>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</si>
  <si>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</si>
  <si>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</si>
  <si>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</si>
  <si>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</si>
  <si>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</si>
  <si>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</si>
  <si>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</si>
  <si>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</si>
  <si>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</si>
  <si>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</si>
  <si>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</si>
  <si>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</si>
  <si>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</si>
  <si>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</si>
  <si>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</si>
  <si>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</si>
  <si>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</si>
  <si>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</si>
  <si>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</si>
  <si>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</si>
  <si>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</si>
  <si>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</si>
  <si>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</si>
  <si>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</si>
  <si>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</si>
  <si>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</si>
  <si>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</si>
  <si>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</si>
  <si>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</si>
  <si>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</si>
  <si>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</si>
  <si>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</si>
  <si>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</si>
  <si>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</si>
  <si>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</si>
  <si>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</si>
  <si>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</si>
  <si>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</si>
  <si>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</si>
  <si>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</si>
  <si>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</si>
  <si>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</si>
  <si>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</si>
  <si>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</si>
  <si>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</si>
  <si>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</si>
  <si>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</si>
  <si>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</si>
  <si>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</si>
  <si>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</si>
  <si>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</si>
  <si>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</si>
  <si>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</si>
  <si>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</si>
  <si>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</si>
  <si>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</si>
  <si>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</si>
  <si>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</si>
  <si>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</si>
  <si>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</si>
  <si>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</si>
  <si>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</si>
  <si>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</si>
  <si>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</si>
  <si>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</si>
  <si>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</si>
  <si>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</si>
  <si>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</si>
  <si>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</si>
  <si>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</si>
  <si>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</si>
  <si>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</si>
  <si>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</si>
  <si>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</si>
  <si>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</si>
  <si>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</si>
  <si>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</si>
  <si>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</si>
  <si>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</si>
  <si>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</si>
  <si>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</si>
  <si>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</si>
  <si>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</si>
  <si>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</si>
  <si>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</si>
  <si>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</si>
  <si>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</si>
  <si>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</si>
  <si>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</si>
  <si>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</si>
  <si>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</si>
  <si>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</si>
  <si>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</si>
  <si>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</si>
  <si>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</si>
  <si>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</si>
  <si>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</si>
  <si>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</si>
  <si>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</si>
  <si>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</si>
  <si>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</si>
  <si>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</si>
  <si>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</si>
  <si>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</si>
  <si>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</si>
  <si>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</si>
  <si>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</si>
  <si>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</si>
  <si>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</si>
  <si>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</si>
  <si>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</si>
  <si>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</si>
  <si>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</si>
  <si>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</si>
  <si>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</si>
  <si>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</si>
  <si>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</si>
  <si>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</si>
  <si>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</si>
  <si>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</si>
  <si>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</si>
  <si>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</si>
  <si>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</si>
  <si>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</si>
  <si>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</si>
  <si>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</si>
  <si>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</si>
  <si>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</si>
  <si>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</si>
  <si>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</si>
  <si>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</si>
  <si>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</si>
  <si>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</si>
  <si>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</si>
  <si>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</si>
  <si>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</si>
  <si>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</si>
  <si>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</si>
  <si>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</si>
  <si>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</si>
  <si>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</si>
  <si>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</si>
  <si>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</si>
  <si>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</si>
  <si>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</si>
  <si>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</si>
  <si>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</si>
  <si>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</si>
  <si>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</si>
  <si>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</si>
  <si>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</si>
  <si>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</si>
  <si>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</si>
  <si>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</si>
  <si>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</si>
  <si>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</si>
  <si>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</si>
  <si>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</si>
  <si>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</si>
  <si>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</si>
  <si>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</si>
  <si>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</si>
  <si>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</si>
  <si>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</si>
  <si>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</si>
  <si>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</si>
  <si>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</si>
  <si>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</si>
  <si>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</si>
  <si>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</si>
  <si>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</si>
  <si>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</si>
  <si>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</si>
  <si>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</si>
  <si>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</si>
  <si>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</si>
  <si>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</si>
  <si>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</si>
  <si>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</si>
  <si>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</si>
  <si>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</si>
  <si>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</si>
  <si>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</si>
  <si>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</si>
  <si>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</si>
  <si>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</si>
  <si>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</si>
  <si>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</si>
  <si>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</si>
  <si>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</si>
  <si>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</si>
  <si>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</si>
  <si>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</si>
  <si>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</si>
  <si>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</si>
  <si>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</si>
  <si>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</si>
  <si>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</si>
  <si>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</si>
  <si>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</si>
  <si>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</si>
  <si>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</si>
  <si>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</si>
  <si>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</si>
  <si>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</si>
  <si>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</si>
  <si>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</si>
  <si>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</si>
  <si>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</si>
  <si>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</si>
  <si>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</si>
  <si>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</si>
  <si>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</si>
  <si>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</si>
  <si>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</si>
  <si>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</si>
  <si>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</si>
  <si>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</si>
  <si>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</si>
  <si>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</si>
  <si>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</si>
  <si>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</si>
  <si>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</si>
  <si>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</si>
  <si>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</si>
  <si>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</si>
  <si>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</si>
  <si>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</si>
  <si>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</si>
  <si>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</si>
  <si>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</si>
  <si>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</si>
  <si>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</si>
  <si>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</si>
  <si>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</si>
  <si>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</si>
  <si>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</si>
  <si>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</si>
  <si>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</si>
  <si>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</si>
  <si>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</si>
  <si>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</si>
  <si>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</si>
  <si>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</si>
  <si>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</si>
  <si>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</si>
  <si>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</si>
  <si>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</si>
  <si>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</si>
  <si>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</si>
  <si>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</si>
  <si>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</si>
  <si>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</si>
  <si>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</si>
  <si>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</si>
  <si>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</si>
  <si>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</si>
  <si>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</si>
  <si>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</si>
  <si>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</si>
  <si>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</si>
  <si>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</si>
  <si>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</si>
  <si>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</si>
  <si>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</si>
  <si>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</si>
  <si>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</si>
  <si>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</si>
  <si>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</si>
  <si>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</si>
  <si>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</si>
  <si>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</si>
  <si>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</si>
  <si>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</si>
  <si>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</si>
  <si>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</si>
  <si>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</si>
  <si>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</si>
  <si>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</si>
  <si>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</si>
  <si>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</si>
  <si>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</si>
  <si>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</si>
  <si>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</si>
  <si>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</si>
  <si>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</si>
  <si>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</si>
  <si>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</si>
  <si>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</si>
  <si>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</si>
  <si>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</si>
  <si>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</si>
  <si>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</si>
  <si>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</si>
  <si>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</si>
  <si>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</si>
  <si>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</si>
  <si>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</si>
  <si>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</si>
  <si>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</si>
  <si>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</si>
  <si>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</si>
  <si>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</si>
  <si>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</si>
  <si>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</si>
  <si>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</si>
  <si>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</si>
  <si>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</si>
  <si>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</si>
  <si>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</si>
  <si>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</si>
  <si>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</si>
  <si>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</si>
  <si>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</si>
  <si>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</si>
  <si>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</si>
  <si>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</si>
  <si>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</si>
  <si>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</si>
  <si>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</si>
  <si>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</si>
  <si>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</si>
  <si>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</si>
  <si>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</si>
  <si>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</si>
  <si>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</si>
  <si>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</si>
  <si>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</si>
  <si>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</si>
  <si>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</si>
  <si>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</si>
  <si>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</si>
  <si>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</si>
  <si>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</si>
  <si>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</si>
  <si>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</si>
  <si>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</si>
  <si>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</si>
  <si>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</si>
  <si>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</si>
  <si>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</si>
  <si>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</si>
  <si>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</si>
  <si>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</si>
  <si>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</si>
  <si>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</si>
  <si>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</si>
  <si>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</si>
  <si>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</si>
  <si>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</si>
  <si>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</si>
  <si>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</si>
  <si>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</si>
  <si>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</si>
  <si>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</si>
  <si>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</si>
  <si>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</si>
  <si>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</si>
  <si>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</si>
  <si>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</si>
  <si>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</si>
  <si>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</si>
  <si>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</si>
  <si>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</si>
  <si>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</si>
  <si>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</si>
  <si>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</si>
  <si>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</si>
  <si>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</si>
  <si>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</si>
  <si>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</si>
  <si>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</si>
  <si>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</si>
  <si>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</si>
  <si>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</si>
  <si>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</si>
  <si>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</si>
  <si>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</si>
  <si>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</si>
  <si>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</si>
  <si>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</si>
  <si>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</si>
  <si>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</si>
  <si>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</si>
  <si>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</si>
  <si>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</si>
  <si>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</si>
  <si>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</si>
  <si>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</si>
  <si>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</si>
  <si>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</si>
  <si>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</si>
  <si>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</si>
  <si>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</si>
  <si>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</si>
  <si>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</si>
  <si>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</si>
  <si>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</si>
  <si>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</si>
  <si>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</si>
  <si>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</si>
  <si>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</si>
  <si>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</si>
  <si>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</si>
  <si>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</si>
  <si>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</si>
  <si>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</si>
  <si>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</si>
  <si>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</si>
  <si>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</si>
  <si>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</si>
  <si>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</si>
  <si>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</si>
  <si>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</si>
  <si>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</si>
  <si>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</si>
  <si>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</si>
  <si>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</si>
  <si>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</si>
  <si>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</si>
  <si>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</si>
  <si>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</si>
  <si>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</si>
  <si>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</si>
  <si>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</si>
  <si>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</si>
  <si>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</si>
  <si>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</si>
  <si>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</si>
  <si>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</si>
  <si>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</si>
  <si>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</si>
  <si>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</si>
  <si>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</si>
  <si>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</si>
  <si>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</si>
  <si>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</si>
  <si>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</si>
  <si>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</si>
  <si>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</si>
  <si>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</si>
  <si>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</si>
  <si>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</si>
  <si>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</si>
  <si>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</si>
  <si>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</si>
  <si>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</si>
  <si>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</si>
  <si>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</si>
  <si>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</si>
  <si>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</si>
  <si>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</si>
  <si>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</si>
  <si>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</si>
  <si>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</si>
  <si>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</si>
  <si>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</si>
  <si>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</si>
  <si>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</si>
  <si>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</si>
  <si>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</si>
  <si>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</si>
  <si>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</si>
  <si>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</si>
  <si>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</si>
  <si>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</si>
  <si>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</si>
  <si>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</si>
  <si>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</si>
  <si>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</si>
  <si>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</si>
  <si>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</si>
  <si>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</si>
  <si>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</si>
  <si>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</si>
  <si>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</si>
  <si>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</si>
  <si>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</si>
  <si>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</si>
  <si>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</si>
  <si>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</si>
  <si>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</si>
  <si>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</si>
  <si>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</si>
  <si>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</si>
  <si>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</si>
  <si>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</si>
  <si>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</si>
  <si>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</si>
  <si>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</si>
  <si>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</si>
  <si>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</si>
  <si>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</si>
  <si>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</si>
  <si>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</si>
  <si>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</si>
  <si>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</si>
  <si>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</si>
  <si>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</si>
  <si>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</si>
  <si>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</si>
  <si>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</si>
  <si>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</si>
  <si>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</si>
  <si>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</si>
  <si>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</si>
  <si>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</si>
  <si>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</si>
  <si>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</si>
  <si>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</si>
  <si>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</si>
  <si>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</si>
  <si>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</si>
  <si>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</si>
  <si>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</si>
  <si>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</si>
  <si>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</si>
  <si>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</si>
  <si>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</si>
  <si>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</si>
  <si>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</si>
  <si>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</si>
  <si>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</si>
  <si>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</si>
  <si>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</si>
  <si>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</si>
  <si>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</si>
  <si>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</si>
  <si>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</si>
  <si>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</si>
  <si>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</si>
  <si>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</si>
  <si>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</si>
  <si>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</si>
  <si>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</si>
  <si>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</si>
  <si>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</si>
  <si>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</si>
  <si>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</si>
  <si>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</si>
  <si>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</si>
  <si>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</si>
  <si>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</si>
  <si>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</si>
  <si>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</si>
  <si>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</si>
  <si>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</si>
  <si>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</si>
  <si>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</si>
  <si>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</si>
  <si>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</si>
  <si>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</si>
  <si>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</si>
  <si>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</si>
  <si>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</si>
  <si>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</si>
  <si>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</si>
  <si>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</si>
  <si>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</si>
  <si>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</si>
  <si>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</si>
  <si>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</si>
  <si>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</si>
  <si>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</si>
  <si>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</si>
  <si>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</si>
  <si>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</si>
  <si>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</si>
  <si>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</si>
  <si>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</si>
  <si>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</si>
  <si>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</si>
  <si>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</si>
  <si>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</si>
  <si>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</si>
  <si>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</si>
  <si>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</si>
  <si>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</si>
  <si>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</si>
  <si>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</si>
  <si>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</si>
  <si>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</si>
  <si>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</si>
  <si>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</si>
  <si>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</si>
  <si>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</si>
  <si>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</si>
  <si>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</si>
  <si>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</si>
  <si>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</si>
  <si>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</si>
  <si>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</si>
  <si>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</si>
  <si>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</si>
  <si>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</si>
  <si>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</si>
  <si>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</si>
  <si>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</si>
  <si>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</si>
  <si>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</si>
  <si>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</si>
  <si>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</si>
  <si>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</si>
  <si>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</si>
  <si>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</si>
  <si>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</si>
  <si>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</si>
  <si>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</si>
  <si>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</si>
  <si>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</si>
  <si>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</si>
  <si>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</si>
  <si>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</si>
  <si>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</si>
  <si>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</si>
  <si>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</si>
  <si>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</si>
  <si>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</si>
  <si>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</si>
  <si>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</si>
  <si>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</si>
  <si>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</si>
  <si>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</si>
  <si>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</si>
  <si>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</si>
  <si>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</si>
  <si>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</si>
  <si>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</si>
  <si>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</si>
  <si>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</si>
  <si>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</si>
  <si>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</si>
  <si>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</si>
  <si>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</si>
  <si>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</si>
  <si>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</si>
  <si>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</si>
  <si>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</si>
  <si>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</si>
  <si>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</si>
  <si>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</si>
  <si>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</si>
  <si>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</si>
  <si>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</si>
  <si>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</si>
  <si>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</si>
  <si>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</si>
  <si>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</si>
  <si>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</si>
  <si>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</si>
  <si>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</si>
  <si>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</si>
  <si>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</si>
  <si>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</si>
  <si>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</si>
  <si>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</si>
  <si>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</si>
  <si>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</si>
  <si>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</si>
  <si>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</si>
  <si>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</si>
  <si>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</si>
  <si>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</si>
  <si>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</si>
  <si>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</si>
  <si>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</si>
  <si>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</si>
  <si>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</si>
  <si>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</si>
  <si>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</si>
  <si>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</si>
  <si>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</si>
  <si>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</si>
  <si>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</si>
  <si>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</si>
  <si>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</si>
  <si>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</si>
  <si>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</si>
  <si>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</si>
  <si>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</si>
  <si>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</si>
  <si>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</si>
  <si>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</si>
  <si>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</si>
  <si>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</si>
  <si>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</si>
  <si>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</si>
  <si>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</si>
  <si>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</si>
  <si>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</si>
  <si>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</si>
  <si>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</si>
  <si>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</si>
  <si>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</si>
  <si>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</si>
  <si>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</si>
  <si>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</si>
  <si>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</si>
  <si>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</si>
  <si>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</si>
  <si>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</si>
  <si>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</si>
  <si>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</si>
  <si>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</si>
  <si>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</si>
  <si>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</si>
  <si>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</si>
  <si>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</si>
  <si>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</si>
  <si>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</si>
  <si>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</si>
  <si>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</si>
  <si>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</si>
  <si>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</si>
  <si>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</si>
  <si>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</si>
  <si>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</si>
  <si>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</si>
  <si>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</si>
  <si>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</si>
  <si>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</si>
  <si>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</si>
  <si>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</si>
  <si>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</si>
  <si>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</si>
  <si>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</si>
  <si>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</si>
  <si>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</si>
  <si>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</si>
  <si>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</si>
  <si>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</si>
  <si>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</si>
  <si>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</si>
  <si>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</si>
  <si>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</si>
  <si>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</si>
  <si>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</si>
  <si>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</si>
  <si>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</si>
  <si>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</si>
  <si>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</si>
  <si>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</si>
  <si>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</si>
  <si>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</si>
  <si>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</si>
  <si>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</si>
  <si>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</si>
  <si>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</si>
  <si>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</si>
  <si>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</si>
  <si>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</si>
  <si>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</si>
  <si>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</si>
  <si>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</si>
  <si>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</si>
  <si>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</si>
  <si>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</si>
  <si>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</si>
  <si>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</si>
  <si>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</si>
  <si>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</si>
  <si>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</si>
  <si>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</si>
  <si>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</si>
  <si>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</si>
  <si>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</si>
  <si>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</si>
  <si>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</si>
  <si>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</si>
  <si>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</si>
  <si>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</si>
  <si>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</si>
  <si>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</si>
  <si>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</si>
  <si>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</si>
  <si>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</si>
  <si>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</si>
  <si>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</si>
  <si>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</si>
  <si>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</si>
  <si>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</si>
  <si>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</si>
  <si>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</si>
  <si>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</si>
  <si>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</si>
  <si>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</si>
  <si>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</si>
  <si>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</si>
  <si>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</si>
  <si>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</si>
  <si>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</si>
  <si>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</si>
  <si>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</si>
  <si>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</si>
  <si>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</si>
  <si>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</si>
  <si>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</si>
  <si>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</si>
  <si>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</si>
  <si>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</si>
  <si>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</si>
  <si>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</si>
  <si>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</si>
  <si>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</si>
  <si>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</si>
  <si>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</si>
  <si>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</si>
  <si>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</si>
  <si>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</si>
  <si>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</si>
  <si>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</si>
  <si>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</si>
  <si>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</si>
  <si>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</si>
  <si>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</si>
  <si>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</si>
  <si>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</si>
  <si>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</si>
  <si>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</si>
  <si>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</si>
  <si>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</si>
  <si>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</si>
  <si>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</si>
  <si>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</si>
  <si>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</si>
  <si>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</si>
  <si>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</si>
  <si>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</si>
  <si>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</si>
  <si>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</si>
  <si>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</si>
  <si>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</si>
  <si>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</si>
  <si>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</si>
  <si>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</si>
  <si>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</si>
  <si>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</si>
  <si>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</si>
  <si>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</si>
  <si>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</si>
  <si>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</si>
  <si>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</si>
  <si>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</si>
  <si>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</si>
  <si>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</si>
  <si>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</si>
  <si>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</si>
  <si>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</si>
  <si>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</si>
  <si>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</si>
  <si>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</si>
  <si>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</si>
  <si>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</si>
  <si>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</si>
  <si>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</si>
  <si>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</si>
  <si>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</si>
  <si>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</si>
  <si>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</si>
  <si>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</si>
  <si>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</si>
  <si>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</si>
  <si>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</si>
  <si>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</si>
  <si>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</si>
  <si>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</si>
  <si>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</si>
  <si>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</si>
  <si>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</si>
  <si>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</si>
  <si>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</si>
  <si>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</si>
  <si>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</si>
  <si>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</si>
  <si>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</si>
  <si>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</si>
  <si>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</si>
  <si>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</si>
  <si>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</si>
  <si>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</si>
  <si>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</si>
  <si>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</si>
  <si>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</si>
  <si>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</si>
  <si>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</si>
  <si>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</si>
  <si>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</si>
  <si>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</si>
  <si>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</si>
  <si>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</si>
  <si>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</si>
  <si>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</si>
  <si>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</si>
  <si>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</si>
  <si>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</si>
  <si>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</si>
  <si>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</si>
  <si>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</si>
  <si>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</si>
  <si>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</si>
  <si>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</si>
  <si>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</si>
  <si>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</si>
  <si>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</si>
  <si>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</si>
  <si>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</si>
  <si>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</si>
  <si>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</si>
  <si>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</si>
  <si>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</si>
  <si>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</si>
  <si>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</si>
  <si>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</si>
  <si>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</si>
  <si>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</si>
  <si>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</si>
  <si>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</si>
  <si>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</si>
  <si>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</si>
  <si>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</si>
  <si>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</si>
  <si>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</si>
  <si>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</si>
  <si>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</si>
  <si>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</si>
  <si>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</si>
  <si>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</si>
  <si>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</si>
  <si>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</si>
  <si>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</si>
  <si>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</si>
  <si>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</si>
  <si>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</si>
  <si>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</si>
  <si>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</si>
  <si>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</si>
  <si>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</si>
  <si>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</si>
  <si>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</si>
  <si>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</si>
  <si>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</si>
  <si>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</si>
  <si>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</si>
  <si>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</si>
  <si>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</si>
  <si>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</si>
  <si>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</si>
  <si>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</si>
  <si>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</si>
  <si>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</si>
  <si>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</si>
  <si>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</si>
  <si>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</si>
  <si>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</si>
  <si>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</si>
  <si>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</si>
  <si>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</si>
  <si>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</si>
  <si>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</si>
  <si>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</si>
  <si>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</si>
  <si>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</si>
  <si>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</si>
  <si>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</si>
  <si>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</si>
  <si>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</si>
  <si>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</si>
  <si>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</si>
  <si>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</si>
  <si>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</si>
  <si>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</si>
  <si>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</si>
  <si>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</si>
  <si>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</si>
  <si>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</si>
  <si>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</si>
  <si>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</si>
  <si>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</si>
  <si>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</si>
  <si>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</si>
  <si>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</si>
  <si>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</si>
  <si>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</si>
  <si>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</si>
  <si>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</si>
  <si>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</si>
  <si>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</si>
  <si>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</si>
  <si>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</si>
  <si>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</si>
  <si>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</si>
  <si>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</si>
  <si>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</si>
  <si>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</si>
  <si>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</si>
  <si>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</si>
  <si>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</si>
  <si>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</si>
  <si>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</si>
  <si>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</si>
  <si>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</si>
  <si>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</si>
  <si>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</si>
  <si>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</si>
  <si>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</si>
  <si>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</si>
  <si>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</si>
  <si>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</si>
  <si>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</si>
  <si>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</si>
  <si>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</si>
  <si>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</si>
  <si>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</si>
  <si>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</si>
  <si>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</si>
  <si>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</si>
  <si>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</si>
  <si>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</si>
  <si>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</si>
  <si>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</si>
  <si>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</si>
  <si>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</si>
  <si>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</si>
  <si>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</si>
  <si>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</si>
  <si>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</si>
  <si>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</si>
  <si>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</si>
  <si>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</si>
  <si>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</si>
  <si>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</si>
  <si>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</si>
  <si>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</si>
  <si>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</si>
  <si>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</si>
  <si>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</si>
  <si>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</si>
  <si>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</si>
  <si>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</si>
  <si>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</si>
  <si>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</si>
  <si>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</si>
  <si>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</si>
  <si>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</si>
  <si>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</si>
  <si>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</si>
  <si>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</si>
  <si>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</si>
  <si>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</si>
  <si>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</si>
  <si>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</si>
  <si>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</si>
  <si>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</si>
  <si>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</si>
  <si>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</si>
  <si>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</si>
  <si>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</si>
  <si>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</si>
  <si>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</si>
  <si>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</si>
  <si>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</si>
  <si>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</si>
  <si>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</si>
  <si>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</si>
  <si>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</si>
  <si>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</si>
  <si>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</si>
  <si>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</si>
  <si>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</si>
  <si>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</si>
  <si>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</si>
  <si>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</si>
  <si>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</si>
  <si>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</si>
  <si>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</si>
  <si>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</si>
  <si>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</si>
  <si>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</si>
  <si>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</si>
  <si>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</si>
  <si>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</si>
  <si>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</si>
  <si>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</si>
  <si>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</si>
  <si>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</si>
  <si>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</si>
  <si>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</si>
  <si>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</si>
  <si>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</si>
  <si>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</si>
  <si>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</si>
  <si>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</si>
  <si>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</si>
  <si>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</si>
  <si>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</si>
  <si>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</si>
  <si>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</si>
  <si>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</si>
  <si>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</si>
  <si>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</si>
  <si>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</si>
  <si>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</si>
  <si>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</si>
  <si>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</si>
  <si>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</si>
  <si>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</si>
  <si>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</si>
  <si>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</si>
  <si>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</si>
  <si>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</si>
  <si>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</si>
  <si>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</si>
  <si>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</si>
  <si>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</si>
  <si>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</si>
  <si>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</si>
  <si>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</si>
  <si>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</si>
  <si>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</si>
  <si>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</si>
  <si>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</si>
  <si>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</si>
  <si>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</si>
  <si>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</si>
  <si>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</si>
  <si>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</si>
  <si>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</si>
  <si>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</si>
  <si>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</si>
  <si>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</si>
  <si>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</si>
  <si>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</si>
  <si>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</si>
  <si>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</si>
  <si>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</si>
  <si>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</si>
  <si>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</si>
  <si>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</si>
  <si>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</si>
  <si>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</si>
  <si>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</si>
  <si>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</si>
  <si>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</si>
  <si>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</si>
  <si>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</si>
  <si>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</si>
  <si>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</si>
  <si>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</si>
  <si>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</si>
  <si>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</si>
  <si>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</si>
  <si>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</si>
  <si>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</si>
  <si>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</si>
  <si>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</si>
  <si>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</si>
  <si>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</si>
  <si>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</si>
  <si>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</si>
  <si>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</si>
  <si>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</si>
  <si>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</si>
  <si>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</si>
  <si>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</si>
  <si>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</si>
  <si>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</si>
  <si>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</si>
  <si>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</si>
  <si>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</si>
  <si>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</si>
  <si>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</si>
  <si>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</si>
  <si>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</si>
  <si>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</si>
  <si>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</si>
  <si>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</si>
  <si>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</si>
  <si>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</si>
  <si>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</si>
  <si>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</si>
  <si>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</si>
  <si>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</si>
  <si>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</si>
  <si>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</si>
  <si>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</si>
  <si>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</si>
  <si>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</si>
  <si>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</si>
  <si>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</si>
  <si>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</si>
  <si>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</si>
  <si>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</si>
  <si>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</si>
  <si>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</si>
  <si>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</si>
  <si>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</si>
  <si>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</si>
  <si>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</si>
  <si>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</si>
  <si>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</si>
  <si>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</si>
  <si>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</si>
  <si>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</si>
  <si>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</si>
  <si>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</si>
  <si>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</si>
  <si>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</si>
  <si>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</si>
  <si>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</si>
  <si>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</si>
  <si>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</si>
  <si>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</si>
  <si>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</si>
  <si>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</si>
  <si>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</si>
  <si>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</si>
  <si>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</si>
  <si>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</si>
  <si>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</si>
  <si>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</si>
  <si>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</si>
  <si>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</si>
  <si>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</si>
  <si>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</si>
  <si>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</si>
  <si>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</si>
  <si>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</si>
  <si>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</si>
  <si>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</si>
  <si>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</si>
  <si>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</si>
  <si>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</si>
  <si>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</si>
  <si>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</si>
  <si>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</si>
  <si>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</si>
  <si>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</si>
  <si>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</si>
  <si>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</si>
  <si>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</si>
  <si>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</si>
  <si>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</si>
  <si>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</si>
  <si>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</si>
  <si>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</si>
  <si>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</si>
  <si>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</si>
  <si>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</si>
  <si>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</si>
  <si>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</si>
  <si>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</si>
  <si>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</si>
  <si>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</si>
  <si>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</si>
  <si>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</si>
  <si>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</si>
  <si>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</si>
  <si>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</si>
  <si>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</si>
  <si>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</si>
  <si>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</si>
  <si>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</si>
  <si>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</si>
  <si>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</si>
  <si>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</si>
  <si>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</si>
  <si>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</si>
  <si>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</si>
  <si>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</si>
  <si>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</si>
  <si>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</si>
  <si>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</si>
  <si>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</si>
  <si>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</si>
  <si>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</si>
  <si>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</si>
  <si>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</si>
  <si>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</si>
  <si>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</si>
  <si>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</si>
  <si>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</si>
  <si>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</si>
  <si>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</si>
  <si>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</si>
  <si>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</si>
  <si>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</si>
  <si>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</si>
  <si>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</si>
  <si>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</si>
  <si>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</si>
  <si>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</si>
  <si>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</si>
  <si>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</si>
  <si>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</si>
  <si>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</si>
  <si>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</si>
  <si>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</si>
  <si>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</si>
  <si>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</si>
  <si>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</si>
  <si>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</si>
  <si>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</si>
  <si>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</si>
  <si>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</si>
  <si>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</si>
  <si>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</si>
  <si>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</si>
  <si>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</si>
  <si>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</si>
  <si>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</si>
  <si>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</si>
  <si>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</si>
  <si>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</si>
  <si>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</si>
  <si>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</si>
  <si>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</si>
  <si>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</si>
  <si>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</si>
  <si>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</si>
  <si>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</si>
  <si>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</si>
  <si>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</si>
  <si>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</si>
  <si>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</si>
  <si>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</si>
  <si>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</si>
  <si>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</si>
  <si>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</si>
  <si>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</si>
  <si>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</si>
  <si>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</si>
  <si>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</si>
  <si>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</si>
  <si>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</si>
  <si>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</si>
  <si>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</si>
  <si>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</si>
  <si>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</si>
  <si>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</si>
  <si>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</si>
  <si>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</si>
  <si>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</si>
  <si>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</si>
  <si>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</si>
  <si>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</si>
  <si>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</si>
  <si>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</si>
  <si>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</si>
  <si>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</si>
  <si>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</si>
  <si>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</si>
  <si>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</si>
  <si>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</si>
  <si>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</si>
  <si>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</si>
  <si>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</si>
  <si>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</si>
  <si>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</si>
  <si>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</si>
  <si>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</si>
  <si>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</si>
  <si>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</si>
  <si>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</si>
  <si>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</si>
  <si>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</si>
  <si>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</si>
  <si>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</si>
  <si>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</si>
  <si>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</si>
  <si>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</si>
  <si>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</si>
  <si>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</si>
  <si>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</si>
  <si>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</si>
  <si>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</si>
  <si>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</si>
  <si>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</si>
  <si>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</si>
  <si>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</si>
  <si>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</si>
  <si>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</si>
  <si>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</si>
  <si>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</si>
  <si>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</si>
  <si>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</si>
  <si>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</si>
  <si>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</si>
  <si>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</si>
  <si>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</si>
  <si>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</si>
  <si>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</si>
  <si>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</si>
  <si>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</si>
  <si>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</si>
  <si>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</si>
  <si>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</si>
  <si>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</si>
  <si>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</si>
  <si>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</si>
  <si>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</si>
  <si>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</si>
  <si>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</si>
  <si>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</si>
  <si>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</si>
  <si>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</si>
  <si>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</si>
  <si>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</si>
  <si>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</si>
  <si>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</si>
  <si>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</si>
  <si>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</si>
  <si>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</si>
  <si>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</si>
  <si>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</si>
  <si>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</si>
  <si>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</si>
  <si>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</si>
  <si>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</si>
  <si>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</si>
  <si>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</si>
  <si>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</si>
  <si>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</si>
  <si>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</si>
  <si>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</si>
  <si>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</si>
  <si>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</si>
  <si>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</si>
  <si>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</si>
  <si>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</si>
  <si>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</si>
  <si>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</si>
  <si>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</si>
  <si>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</si>
  <si>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</si>
  <si>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</si>
  <si>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</si>
  <si>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</si>
  <si>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</si>
  <si>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</si>
  <si>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</si>
  <si>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</si>
  <si>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</si>
  <si>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</si>
  <si>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</si>
  <si>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</si>
  <si>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</si>
  <si>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</si>
  <si>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</si>
  <si>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</si>
  <si>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</si>
  <si>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</si>
  <si>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</si>
  <si>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</si>
  <si>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</si>
  <si>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</si>
  <si>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</si>
  <si>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</si>
  <si>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</si>
  <si>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</si>
  <si>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</si>
  <si>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</si>
  <si>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</si>
  <si>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</si>
  <si>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</si>
  <si>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</si>
  <si>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</si>
  <si>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</si>
  <si>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</si>
  <si>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</si>
  <si>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</si>
  <si>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</si>
  <si>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</si>
  <si>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</si>
  <si>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</si>
  <si>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</si>
  <si>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</si>
  <si>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</si>
  <si>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</si>
  <si>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</si>
  <si>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</si>
  <si>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</si>
  <si>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</si>
  <si>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</si>
  <si>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</si>
  <si>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</si>
  <si>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</si>
  <si>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</si>
  <si>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</si>
  <si>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</si>
  <si>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</si>
  <si>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</si>
  <si>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</si>
  <si>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</si>
  <si>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</si>
  <si>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</si>
  <si>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</si>
  <si>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</si>
  <si>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</si>
  <si>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</si>
  <si>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</si>
  <si>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</si>
  <si>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</si>
  <si>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</si>
  <si>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</si>
  <si>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</si>
  <si>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</si>
  <si>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</si>
  <si>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</si>
  <si>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</si>
  <si>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</si>
  <si>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</si>
  <si>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</si>
  <si>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</si>
  <si>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</si>
  <si>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</si>
  <si>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</si>
  <si>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</si>
  <si>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</si>
  <si>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</si>
  <si>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</si>
  <si>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</si>
  <si>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</si>
  <si>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</si>
  <si>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</si>
  <si>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</si>
  <si>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</si>
  <si>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</si>
  <si>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</si>
  <si>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</si>
  <si>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</si>
  <si>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</si>
  <si>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</si>
  <si>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</si>
  <si>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</si>
  <si>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</si>
  <si>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</si>
  <si>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</si>
  <si>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</si>
  <si>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</si>
  <si>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</si>
  <si>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</si>
  <si>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</si>
  <si>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</si>
  <si>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</si>
  <si>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</si>
  <si>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</si>
  <si>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</si>
  <si>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</si>
  <si>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</si>
  <si>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</si>
  <si>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</si>
  <si>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</si>
  <si>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</si>
  <si>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</si>
  <si>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</si>
  <si>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</si>
  <si>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</si>
  <si>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</si>
  <si>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</si>
  <si>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</si>
  <si>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</si>
  <si>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</si>
  <si>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</si>
  <si>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</si>
  <si>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</si>
  <si>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</si>
  <si>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</si>
  <si>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</si>
  <si>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</si>
  <si>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</si>
  <si>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</si>
  <si>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</si>
  <si>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</si>
  <si>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</si>
  <si>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</si>
  <si>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</si>
  <si>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</si>
  <si>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</si>
  <si>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</si>
  <si>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</si>
  <si>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</si>
  <si>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</si>
  <si>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</si>
  <si>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</si>
  <si>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</si>
  <si>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</si>
  <si>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</si>
  <si>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</si>
  <si>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</si>
  <si>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</si>
  <si>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</si>
  <si>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</si>
  <si>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</si>
  <si>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</si>
  <si>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</si>
  <si>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</si>
  <si>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</si>
  <si>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</si>
  <si>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</si>
  <si>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</si>
  <si>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</si>
  <si>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</si>
  <si>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</si>
  <si>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</si>
  <si>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</si>
  <si>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</si>
  <si>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</si>
  <si>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</si>
  <si>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</si>
  <si>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</si>
  <si>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</si>
  <si>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</si>
  <si>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</si>
  <si>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</si>
  <si>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</si>
  <si>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</si>
  <si>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</si>
  <si>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</si>
  <si>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</si>
  <si>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</si>
  <si>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</si>
  <si>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</si>
  <si>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</si>
  <si>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</si>
  <si>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</si>
  <si>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</si>
  <si>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</si>
  <si>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</si>
  <si>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</si>
  <si>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</si>
  <si>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</si>
  <si>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</si>
  <si>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</si>
  <si>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</si>
  <si>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</si>
  <si>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</si>
  <si>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</si>
  <si>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</si>
  <si>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</si>
  <si>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</si>
  <si>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</si>
  <si>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</si>
  <si>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</si>
  <si>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</si>
  <si>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</si>
  <si>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</si>
  <si>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</si>
  <si>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</si>
  <si>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</si>
  <si>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</si>
  <si>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</si>
  <si>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</si>
  <si>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</si>
  <si>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</si>
  <si>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</si>
  <si>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</si>
  <si>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</si>
  <si>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</si>
  <si>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</si>
  <si>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</si>
  <si>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</si>
  <si>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</si>
  <si>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</si>
  <si>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</si>
  <si>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</si>
  <si>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</si>
  <si>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</si>
  <si>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</si>
  <si>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</si>
  <si>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</si>
  <si>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</si>
  <si>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</si>
  <si>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</si>
  <si>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</si>
  <si>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</si>
  <si>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</si>
  <si>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</si>
  <si>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</si>
  <si>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</si>
  <si>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</si>
  <si>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</si>
  <si>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</si>
  <si>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</si>
  <si>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</si>
  <si>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</si>
  <si>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</si>
  <si>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</si>
  <si>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</si>
  <si>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</si>
  <si>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</si>
  <si>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</si>
  <si>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</si>
  <si>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</si>
  <si>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</si>
  <si>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</si>
  <si>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</si>
  <si>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</si>
  <si>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</si>
  <si>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</si>
  <si>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</si>
  <si>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</si>
  <si>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</si>
  <si>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</si>
  <si>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</si>
  <si>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</si>
  <si>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</si>
  <si>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</si>
  <si>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</si>
  <si>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</si>
  <si>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</si>
  <si>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</si>
  <si>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</si>
  <si>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</si>
  <si>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</si>
  <si>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</si>
  <si>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</si>
  <si>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</si>
  <si>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</si>
  <si>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</si>
  <si>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</si>
  <si>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</si>
  <si>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</si>
  <si>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</si>
  <si>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</si>
  <si>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</si>
  <si>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</si>
  <si>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</si>
  <si>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</si>
  <si>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</si>
  <si>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</si>
  <si>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</si>
  <si>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</si>
  <si>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</si>
  <si>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</si>
  <si>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</si>
  <si>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</si>
  <si>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</si>
  <si>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</si>
  <si>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</si>
  <si>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</si>
  <si>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</si>
  <si>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</si>
  <si>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</si>
  <si>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</si>
  <si>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</si>
  <si>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</si>
  <si>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</si>
  <si>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</si>
  <si>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</si>
  <si>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</si>
  <si>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</si>
  <si>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</si>
  <si>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</si>
  <si>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</si>
  <si>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</si>
  <si>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</si>
  <si>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</si>
  <si>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</si>
  <si>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</si>
  <si>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</si>
  <si>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</si>
  <si>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</si>
  <si>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</si>
  <si>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</si>
  <si>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</si>
  <si>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</si>
  <si>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</si>
  <si>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</si>
  <si>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</si>
  <si>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</si>
  <si>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</si>
  <si>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</si>
  <si>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</si>
  <si>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</si>
  <si>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</si>
  <si>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</si>
  <si>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</si>
  <si>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</si>
  <si>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</si>
  <si>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</si>
  <si>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</si>
  <si>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</si>
  <si>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</si>
  <si>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</si>
  <si>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</si>
  <si>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</si>
  <si>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</si>
  <si>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</si>
  <si>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</si>
  <si>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</si>
  <si>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</si>
  <si>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</si>
  <si>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</si>
  <si>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</si>
  <si>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</si>
  <si>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</si>
  <si>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</si>
  <si>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</si>
  <si>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</si>
  <si>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</si>
  <si>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</si>
  <si>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</si>
  <si>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</si>
  <si>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</si>
  <si>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</si>
  <si>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</si>
  <si>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</si>
  <si>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</si>
  <si>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</si>
  <si>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</si>
  <si>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</si>
  <si>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</si>
  <si>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</si>
  <si>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</si>
  <si>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</si>
  <si>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</si>
  <si>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</si>
  <si>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</si>
  <si>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</si>
  <si>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</si>
  <si>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</si>
  <si>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</si>
  <si>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</si>
  <si>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</si>
  <si>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</si>
  <si>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</si>
  <si>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</si>
  <si>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</si>
  <si>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</si>
  <si>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</si>
  <si>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</si>
  <si>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</si>
  <si>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</si>
  <si>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</si>
  <si>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</si>
  <si>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</si>
  <si>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</si>
  <si>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</si>
  <si>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</si>
  <si>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</si>
  <si>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</si>
  <si>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</si>
  <si>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</si>
  <si>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</si>
  <si>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</si>
  <si>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</si>
  <si>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</si>
  <si>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</si>
  <si>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</si>
  <si>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</si>
  <si>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</si>
  <si>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</si>
  <si>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</si>
  <si>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</si>
  <si>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</si>
  <si>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</si>
  <si>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</si>
  <si>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</si>
  <si>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</si>
  <si>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</si>
  <si>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</si>
  <si>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</si>
  <si>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</si>
  <si>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</si>
  <si>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</si>
  <si>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</si>
  <si>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</si>
  <si>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</si>
  <si>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</si>
  <si>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</si>
  <si>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</si>
  <si>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</si>
  <si>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</si>
  <si>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</si>
  <si>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</si>
  <si>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</si>
  <si>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</si>
  <si>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</si>
  <si>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</si>
  <si>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</si>
  <si>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</si>
  <si>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</si>
  <si>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</si>
  <si>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</si>
  <si>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</si>
  <si>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</si>
  <si>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</si>
  <si>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</si>
  <si>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</si>
  <si>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</si>
  <si>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</si>
  <si>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</si>
  <si>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</si>
  <si>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</si>
  <si>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</si>
  <si>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</si>
  <si>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</si>
  <si>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</si>
  <si>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</si>
  <si>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</si>
  <si>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</si>
  <si>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</si>
  <si>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</si>
  <si>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</si>
  <si>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</si>
  <si>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</si>
  <si>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</si>
  <si>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</si>
  <si>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</si>
  <si>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</si>
  <si>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</si>
  <si>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</si>
  <si>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</si>
  <si>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</si>
  <si>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</si>
  <si>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</si>
  <si>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</si>
  <si>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</si>
  <si>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</si>
  <si>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</si>
  <si>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</si>
  <si>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</si>
  <si>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</si>
  <si>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</si>
  <si>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</si>
  <si>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</si>
  <si>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</si>
  <si>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</si>
  <si>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</si>
  <si>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</si>
  <si>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</si>
  <si>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</si>
  <si>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</si>
  <si>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</si>
  <si>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</si>
  <si>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</si>
  <si>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</si>
  <si>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</si>
  <si>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</si>
  <si>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</si>
  <si>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</si>
  <si>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</si>
  <si>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</si>
  <si>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</si>
  <si>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</si>
  <si>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</si>
  <si>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</si>
  <si>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</si>
  <si>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</si>
  <si>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</si>
  <si>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</si>
  <si>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</si>
  <si>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</si>
  <si>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</si>
  <si>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</si>
  <si>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</si>
  <si>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</si>
  <si>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</si>
  <si>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</si>
  <si>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</si>
  <si>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</si>
  <si>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</si>
  <si>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</si>
  <si>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</si>
  <si>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</si>
  <si>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</si>
  <si>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</si>
  <si>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</si>
  <si>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</si>
  <si>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</si>
  <si>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</si>
  <si>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</si>
  <si>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</si>
  <si>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</si>
  <si>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</si>
  <si>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</si>
  <si>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</si>
  <si>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</si>
  <si>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</si>
  <si>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</si>
  <si>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</si>
  <si>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</si>
  <si>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</si>
  <si>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</si>
  <si>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</si>
  <si>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</si>
  <si>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</si>
  <si>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</si>
  <si>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</si>
  <si>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</si>
  <si>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</si>
  <si>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</si>
  <si>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</si>
  <si>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</si>
  <si>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</si>
  <si>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</si>
  <si>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</si>
  <si>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</si>
  <si>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</si>
  <si>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</si>
  <si>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</si>
  <si>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</si>
  <si>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</si>
  <si>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</si>
  <si>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</si>
  <si>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</si>
  <si>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</si>
  <si>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</si>
  <si>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</si>
  <si>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</si>
  <si>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</si>
  <si>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</si>
  <si>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</si>
  <si>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</si>
  <si>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</si>
  <si>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</si>
  <si>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</si>
  <si>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</si>
  <si>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</si>
  <si>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</si>
  <si>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</si>
  <si>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</si>
  <si>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</si>
  <si>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</si>
  <si>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</si>
  <si>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</si>
  <si>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</si>
  <si>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</si>
  <si>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</si>
  <si>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</si>
  <si>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</si>
  <si>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</si>
  <si>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</si>
  <si>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</si>
  <si>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</si>
  <si>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</si>
  <si>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</si>
  <si>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</si>
  <si>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</si>
  <si>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</si>
  <si>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</si>
  <si>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</si>
  <si>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</si>
  <si>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</si>
  <si>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</si>
  <si>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</si>
  <si>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</si>
  <si>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</si>
  <si>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</si>
  <si>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</si>
  <si>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</si>
  <si>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</si>
  <si>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</si>
  <si>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</si>
  <si>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</si>
  <si>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</si>
  <si>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</si>
  <si>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</si>
  <si>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</si>
  <si>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</si>
  <si>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</si>
  <si>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</si>
  <si>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</si>
  <si>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</si>
  <si>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</si>
  <si>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</si>
  <si>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</si>
  <si>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</si>
  <si>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</si>
  <si>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</si>
  <si>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</si>
  <si>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</si>
  <si>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</si>
  <si>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</si>
  <si>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</si>
  <si>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</si>
  <si>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</si>
  <si>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</si>
  <si>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</si>
  <si>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</si>
  <si>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</si>
  <si>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</si>
  <si>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</si>
  <si>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</si>
  <si>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</si>
  <si>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</si>
  <si>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</si>
  <si>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</si>
  <si>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</si>
  <si>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</si>
  <si>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</si>
  <si>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</si>
  <si>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</si>
  <si>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</si>
  <si>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</si>
  <si>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</si>
  <si>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</si>
  <si>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</si>
  <si>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</si>
  <si>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</si>
  <si>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</si>
  <si>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</si>
  <si>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</si>
  <si>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</si>
  <si>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</si>
  <si>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</si>
  <si>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</si>
  <si>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</si>
  <si>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</si>
  <si>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</si>
  <si>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</si>
  <si>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</si>
  <si>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</si>
  <si>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</si>
  <si>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</si>
  <si>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</si>
  <si>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</si>
  <si>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</si>
  <si>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</si>
  <si>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</si>
  <si>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</si>
  <si>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</si>
  <si>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</si>
  <si>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</si>
  <si>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</si>
  <si>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</si>
  <si>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</si>
  <si>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</si>
  <si>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</si>
  <si>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</si>
  <si>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</si>
  <si>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</si>
  <si>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</si>
  <si>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</si>
  <si>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</si>
  <si>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</si>
  <si>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</si>
  <si>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</si>
  <si>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</si>
  <si>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</si>
  <si>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</si>
  <si>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</si>
  <si>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</si>
  <si>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</si>
  <si>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</si>
  <si>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</si>
  <si>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</si>
  <si>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</si>
  <si>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</si>
  <si>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</si>
  <si>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</si>
  <si>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</si>
  <si>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</si>
  <si>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</si>
  <si>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</si>
  <si>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</si>
  <si>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</si>
  <si>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</si>
  <si>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</si>
  <si>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</si>
  <si>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</si>
  <si>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</si>
  <si>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</si>
  <si>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</si>
  <si>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</si>
  <si>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</si>
  <si>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</si>
  <si>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</si>
  <si>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</si>
  <si>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</si>
  <si>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</si>
  <si>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</si>
  <si>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</si>
  <si>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</si>
  <si>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</si>
  <si>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</si>
  <si>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</si>
  <si>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</si>
  <si>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</si>
  <si>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</si>
  <si>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</si>
  <si>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</si>
  <si>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</si>
  <si>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</si>
  <si>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</si>
  <si>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</si>
  <si>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</si>
  <si>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</si>
  <si>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</si>
  <si>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</si>
  <si>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</si>
  <si>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</si>
  <si>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</si>
  <si>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</si>
  <si>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</si>
  <si>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</si>
  <si>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</si>
  <si>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</si>
  <si>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</si>
  <si>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</si>
  <si>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</si>
  <si>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</si>
  <si>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</si>
  <si>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</si>
  <si>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</si>
  <si>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</si>
  <si>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</si>
  <si>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</si>
  <si>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</si>
  <si>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</si>
  <si>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</si>
  <si>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</si>
  <si>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</si>
  <si>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</si>
  <si>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</si>
  <si>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</si>
  <si>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</si>
  <si>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</si>
  <si>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</si>
  <si>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</si>
  <si>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</si>
  <si>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</si>
  <si>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</si>
  <si>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</si>
  <si>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</si>
  <si>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</si>
  <si>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</si>
  <si>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</si>
  <si>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</si>
  <si>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</si>
  <si>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</si>
  <si>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</si>
  <si>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</si>
  <si>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</si>
  <si>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</si>
  <si>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</si>
  <si>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</si>
  <si>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</si>
  <si>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</si>
  <si>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</si>
  <si>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</si>
  <si>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</si>
  <si>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</si>
  <si>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</si>
  <si>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</si>
  <si>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</si>
  <si>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</si>
  <si>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</si>
  <si>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</si>
  <si>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</si>
  <si>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</si>
  <si>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</si>
  <si>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</si>
  <si>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</si>
  <si>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</si>
  <si>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</si>
  <si>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</si>
  <si>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</si>
  <si>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</si>
  <si>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</si>
  <si>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</si>
  <si>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</si>
  <si>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</si>
  <si>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</si>
  <si>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</si>
  <si>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</si>
  <si>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</si>
  <si>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</si>
  <si>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</si>
  <si>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</si>
  <si>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</si>
  <si>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</si>
  <si>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</si>
  <si>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</si>
  <si>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</si>
  <si>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</si>
  <si>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</si>
  <si>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</si>
  <si>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</si>
  <si>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</si>
  <si>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</si>
  <si>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</si>
  <si>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</si>
  <si>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</si>
  <si>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</si>
  <si>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</si>
  <si>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</si>
  <si>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</si>
  <si>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</si>
  <si>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</si>
  <si>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</si>
  <si>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</si>
  <si>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</si>
  <si>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</si>
  <si>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</si>
  <si>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</si>
  <si>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</si>
  <si>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</si>
  <si>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</si>
  <si>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</si>
  <si>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</si>
  <si>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</si>
  <si>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</si>
  <si>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</si>
  <si>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</si>
  <si>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</si>
  <si>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</si>
  <si>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</si>
  <si>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</si>
  <si>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</si>
  <si>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</si>
  <si>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</si>
  <si>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</si>
  <si>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</si>
  <si>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</si>
  <si>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</si>
  <si>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</si>
  <si>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</si>
  <si>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</si>
  <si>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</si>
  <si>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</si>
  <si>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</si>
  <si>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</si>
  <si>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</si>
  <si>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</si>
  <si>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</si>
  <si>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</si>
  <si>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</si>
  <si>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</si>
  <si>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</si>
  <si>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</si>
  <si>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</si>
  <si>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</si>
  <si>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</si>
  <si>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</si>
  <si>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</si>
  <si>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</si>
  <si>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</si>
  <si>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</si>
  <si>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</si>
  <si>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</si>
  <si>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</si>
  <si>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</si>
  <si>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</si>
  <si>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</si>
  <si>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</si>
  <si>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</si>
  <si>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</si>
  <si>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</si>
  <si>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</si>
  <si>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</si>
  <si>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</si>
  <si>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</si>
  <si>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</si>
  <si>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</si>
  <si>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</si>
  <si>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</si>
  <si>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</si>
  <si>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</si>
  <si>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</si>
  <si>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</si>
  <si>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</si>
  <si>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</si>
  <si>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</si>
  <si>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</si>
  <si>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</si>
  <si>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</si>
  <si>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</si>
  <si>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</si>
  <si>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</si>
  <si>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</si>
  <si>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</si>
  <si>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</si>
  <si>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</si>
  <si>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</si>
  <si>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</si>
  <si>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</si>
  <si>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</si>
  <si>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</si>
  <si>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</si>
  <si>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</si>
  <si>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</si>
  <si>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</si>
  <si>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</si>
  <si>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</si>
  <si>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</si>
  <si>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</si>
  <si>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</si>
  <si>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</si>
  <si>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</si>
  <si>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</si>
  <si>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</si>
  <si>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</si>
  <si>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</si>
  <si>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</si>
  <si>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</si>
  <si>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</si>
  <si>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</si>
  <si>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</si>
  <si>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</si>
  <si>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</si>
  <si>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</si>
  <si>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</si>
  <si>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</si>
  <si>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</si>
  <si>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</si>
  <si>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</si>
  <si>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</si>
  <si>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</si>
  <si>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</si>
  <si>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</si>
  <si>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</si>
  <si>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</si>
  <si>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</si>
  <si>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</si>
  <si>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</si>
  <si>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</si>
  <si>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</si>
  <si>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</si>
  <si>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</si>
  <si>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</si>
  <si>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</si>
  <si>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</si>
  <si>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</si>
  <si>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</si>
  <si>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</si>
  <si>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</si>
  <si>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</si>
  <si>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</si>
  <si>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</si>
  <si>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</si>
  <si>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</si>
  <si>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</si>
  <si>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</si>
  <si>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</si>
  <si>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</si>
  <si>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</si>
  <si>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</si>
  <si>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</si>
  <si>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</si>
  <si>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</si>
  <si>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</si>
  <si>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</si>
  <si>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</si>
  <si>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</si>
  <si>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</si>
  <si>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</si>
  <si>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</si>
  <si>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</si>
  <si>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</si>
  <si>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</si>
  <si>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</si>
  <si>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</si>
  <si>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</si>
  <si>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</si>
  <si>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</si>
  <si>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</si>
  <si>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</si>
  <si>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</si>
  <si>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</si>
  <si>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</si>
  <si>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</si>
  <si>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</si>
  <si>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</si>
  <si>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</si>
  <si>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</si>
  <si>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</si>
  <si>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</si>
  <si>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</si>
  <si>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</si>
  <si>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</si>
  <si>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</si>
  <si>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</si>
  <si>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</si>
  <si>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</si>
  <si>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</si>
  <si>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</si>
  <si>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</si>
  <si>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</si>
  <si>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</si>
  <si>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</si>
  <si>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</si>
  <si>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</si>
  <si>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</si>
  <si>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</si>
  <si>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</si>
  <si>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</si>
  <si>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</si>
  <si>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</si>
  <si>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</si>
  <si>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</si>
  <si>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</si>
  <si>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</si>
  <si>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</si>
  <si>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</si>
  <si>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</si>
  <si>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</si>
  <si>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</si>
  <si>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</si>
  <si>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</si>
  <si>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</si>
  <si>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</si>
  <si>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</si>
  <si>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</si>
  <si>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</si>
  <si>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</si>
  <si>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</si>
  <si>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</si>
  <si>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</si>
  <si>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</si>
  <si>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</si>
  <si>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</si>
  <si>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</si>
  <si>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</si>
  <si>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</si>
  <si>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</si>
  <si>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</si>
  <si>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</si>
  <si>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</si>
  <si>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</si>
  <si>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</si>
  <si>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</si>
  <si>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</si>
  <si>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</si>
  <si>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</si>
  <si>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</si>
  <si>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</si>
  <si>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</si>
  <si>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</si>
  <si>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</si>
  <si>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</si>
  <si>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</si>
  <si>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</si>
  <si>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</si>
  <si>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</si>
  <si>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</si>
  <si>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</si>
  <si>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</si>
  <si>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</si>
  <si>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</si>
  <si>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</si>
  <si>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</si>
  <si>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</si>
  <si>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</si>
  <si>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</si>
  <si>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</si>
  <si>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</si>
  <si>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</si>
  <si>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</si>
  <si>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</si>
  <si>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</si>
  <si>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</si>
  <si>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</si>
  <si>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</si>
  <si>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</si>
  <si>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</si>
  <si>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</si>
  <si>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</si>
  <si>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</si>
  <si>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</si>
  <si>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</si>
  <si>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</si>
  <si>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</si>
  <si>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</si>
  <si>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</si>
  <si>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</si>
  <si>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</si>
  <si>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</si>
  <si>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</si>
  <si>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</si>
  <si>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</si>
  <si>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</si>
  <si>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</si>
  <si>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</si>
  <si>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</si>
  <si>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</si>
  <si>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</si>
  <si>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</si>
  <si>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</si>
  <si>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</si>
  <si>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</si>
  <si>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</si>
  <si>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</si>
  <si>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</si>
  <si>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</si>
  <si>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</si>
  <si>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</si>
  <si>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</si>
  <si>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</si>
  <si>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</si>
  <si>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</si>
  <si>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</si>
  <si>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</si>
  <si>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</si>
  <si>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</si>
  <si>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</si>
  <si>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</si>
  <si>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</si>
  <si>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</si>
  <si>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</si>
  <si>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</si>
  <si>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</si>
  <si>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</si>
  <si>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</si>
  <si>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</si>
  <si>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</si>
  <si>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</si>
  <si>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</si>
  <si>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</si>
  <si>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</si>
  <si>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</si>
  <si>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</si>
  <si>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</si>
  <si>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</si>
  <si>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</si>
  <si>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</si>
  <si>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</si>
  <si>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</si>
  <si>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</si>
  <si>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</si>
  <si>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</si>
  <si>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</si>
  <si>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</si>
  <si>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</si>
  <si>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</si>
  <si>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</si>
  <si>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</si>
  <si>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</si>
  <si>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</si>
  <si>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</si>
  <si>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</si>
  <si>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</si>
  <si>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</si>
  <si>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</si>
  <si>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</si>
  <si>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</si>
  <si>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</si>
  <si>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</si>
  <si>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</si>
  <si>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</si>
  <si>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</si>
  <si>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</si>
  <si>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</si>
  <si>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</si>
  <si>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</si>
  <si>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</si>
  <si>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</si>
  <si>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</si>
  <si>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</si>
  <si>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</si>
  <si>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</si>
  <si>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</si>
  <si>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</si>
  <si>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</si>
  <si>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</si>
  <si>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</si>
  <si>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</si>
  <si>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</si>
  <si>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</si>
  <si>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</si>
  <si>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</si>
  <si>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</si>
  <si>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</si>
  <si>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</si>
  <si>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</si>
  <si>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</si>
  <si>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</si>
  <si>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</si>
  <si>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</si>
  <si>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</si>
  <si>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</si>
  <si>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</si>
  <si>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</si>
  <si>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</si>
  <si>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</si>
  <si>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</si>
  <si>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</si>
  <si>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</si>
  <si>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</si>
  <si>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</si>
  <si>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</si>
  <si>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</si>
  <si>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</si>
  <si>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</si>
  <si>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</si>
  <si>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</si>
  <si>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</si>
  <si>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</si>
  <si>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</si>
  <si>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</si>
  <si>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</si>
  <si>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</si>
  <si>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</si>
  <si>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</si>
  <si>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</si>
  <si>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</si>
  <si>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</si>
  <si>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</si>
  <si>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</si>
  <si>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</si>
  <si>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</si>
  <si>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</si>
  <si>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</si>
  <si>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</si>
  <si>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</si>
  <si>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</si>
  <si>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</si>
  <si>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</si>
  <si>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</si>
  <si>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</si>
  <si>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</si>
  <si>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</si>
  <si>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</si>
  <si>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</si>
  <si>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</si>
  <si>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</si>
  <si>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</si>
  <si>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</si>
  <si>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</si>
  <si>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</si>
  <si>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</si>
  <si>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</si>
  <si>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</si>
  <si>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</si>
  <si>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</si>
  <si>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</si>
  <si>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</si>
  <si>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</si>
  <si>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</si>
  <si>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</si>
  <si>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</si>
  <si>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</si>
  <si>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</si>
  <si>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</si>
  <si>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</si>
  <si>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</si>
  <si>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</si>
  <si>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</si>
  <si>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</si>
  <si>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</si>
  <si>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</si>
  <si>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</si>
  <si>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</si>
  <si>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</si>
  <si>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</si>
  <si>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</si>
  <si>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</si>
  <si>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</si>
  <si>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</si>
  <si>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</si>
  <si>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</si>
  <si>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</si>
  <si>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</si>
  <si>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</si>
  <si>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</si>
  <si>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</si>
  <si>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</si>
  <si>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</si>
  <si>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</si>
  <si>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</si>
  <si>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</si>
  <si>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</si>
  <si>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</si>
  <si>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</si>
  <si>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</si>
  <si>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</si>
  <si>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</si>
  <si>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</si>
  <si>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</si>
  <si>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</si>
  <si>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</si>
  <si>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</si>
  <si>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</si>
  <si>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</si>
  <si>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</si>
  <si>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</si>
  <si>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</si>
  <si>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</si>
  <si>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</si>
  <si>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</si>
  <si>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</si>
  <si>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</si>
  <si>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</si>
  <si>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</si>
  <si>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</si>
  <si>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</si>
  <si>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</si>
  <si>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</si>
  <si>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</si>
  <si>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</si>
  <si>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</si>
  <si>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</si>
  <si>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</si>
  <si>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</si>
  <si>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</si>
  <si>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</si>
  <si>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</si>
  <si>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</si>
  <si>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</si>
  <si>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</si>
  <si>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</si>
  <si>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</si>
  <si>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</si>
  <si>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</si>
  <si>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</si>
  <si>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</si>
  <si>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</si>
  <si>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</si>
  <si>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</si>
  <si>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</si>
  <si>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</si>
  <si>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</si>
  <si>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</si>
  <si>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</si>
  <si>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</si>
  <si>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</si>
  <si>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</si>
  <si>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</si>
  <si>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</si>
  <si>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</si>
  <si>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</si>
  <si>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</si>
  <si>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</si>
  <si>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</si>
  <si>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</si>
  <si>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</si>
  <si>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</si>
  <si>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</si>
  <si>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</si>
  <si>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</si>
  <si>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</si>
  <si>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</si>
  <si>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</si>
  <si>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</si>
  <si>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</si>
  <si>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</si>
  <si>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</si>
  <si>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</si>
  <si>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</si>
  <si>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</si>
  <si>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</si>
  <si>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</si>
  <si>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</si>
  <si>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</si>
  <si>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</si>
  <si>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</si>
  <si>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</si>
  <si>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</si>
  <si>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</si>
  <si>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</si>
  <si>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</si>
  <si>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</si>
  <si>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</si>
  <si>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</si>
  <si>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</si>
  <si>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</si>
  <si>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</si>
  <si>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</si>
  <si>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</si>
  <si>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</si>
  <si>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</si>
  <si>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</si>
  <si>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</si>
  <si>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</si>
  <si>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</si>
  <si>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</si>
  <si>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</si>
  <si>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</si>
  <si>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</si>
  <si>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</si>
  <si>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</si>
  <si>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</si>
  <si>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</si>
  <si>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</si>
  <si>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</si>
  <si>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</si>
  <si>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</si>
  <si>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</si>
  <si>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</si>
  <si>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</si>
  <si>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</si>
  <si>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</si>
  <si>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</si>
  <si>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</si>
  <si>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</si>
  <si>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</si>
  <si>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</si>
  <si>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</si>
  <si>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</si>
  <si>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</si>
  <si>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</si>
  <si>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</si>
  <si>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</si>
  <si>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</si>
  <si>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</si>
  <si>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</si>
  <si>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</si>
  <si>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</si>
  <si>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</si>
  <si>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</si>
  <si>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</si>
  <si>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</si>
  <si>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</si>
  <si>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</si>
  <si>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</si>
  <si>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</si>
  <si>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</si>
  <si>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</si>
  <si>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</si>
  <si>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</si>
  <si>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</si>
  <si>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</si>
  <si>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</si>
  <si>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</si>
  <si>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</si>
  <si>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</si>
  <si>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</si>
  <si>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</si>
  <si>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</si>
  <si>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</si>
  <si>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</si>
  <si>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</si>
  <si>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</si>
  <si>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</si>
  <si>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</si>
  <si>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</si>
  <si>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</si>
  <si>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</si>
  <si>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</si>
  <si>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</si>
  <si>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</si>
  <si>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</si>
  <si>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</si>
  <si>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</si>
  <si>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</si>
  <si>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</si>
  <si>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</si>
  <si>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</si>
  <si>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</si>
  <si>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</si>
  <si>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</si>
  <si>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</si>
  <si>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</si>
  <si>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</si>
  <si>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</si>
  <si>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</si>
  <si>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</si>
  <si>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</si>
  <si>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</si>
  <si>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</si>
  <si>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</si>
  <si>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</si>
  <si>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</si>
  <si>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</si>
  <si>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</si>
  <si>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</si>
  <si>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</si>
  <si>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</si>
  <si>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</si>
  <si>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</si>
  <si>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</si>
  <si>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</si>
  <si>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</si>
  <si>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</si>
  <si>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</si>
  <si>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</si>
  <si>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</si>
  <si>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</si>
  <si>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</si>
  <si>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</si>
  <si>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</si>
  <si>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</si>
  <si>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</si>
  <si>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</si>
  <si>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</si>
  <si>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</si>
  <si>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</si>
  <si>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</si>
  <si>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</si>
  <si>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</si>
  <si>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</si>
  <si>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</si>
  <si>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</si>
  <si>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</si>
  <si>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</si>
  <si>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</si>
  <si>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</si>
  <si>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</si>
  <si>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</si>
  <si>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</si>
  <si>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</si>
  <si>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</si>
  <si>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</si>
  <si>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</si>
  <si>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</si>
  <si>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</si>
  <si>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</si>
  <si>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</si>
  <si>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</si>
  <si>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</si>
  <si>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</si>
  <si>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</si>
  <si>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</si>
  <si>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</si>
  <si>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</si>
  <si>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</si>
  <si>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</si>
  <si>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</si>
  <si>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</si>
  <si>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</si>
  <si>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</si>
  <si>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</si>
  <si>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</si>
  <si>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</si>
  <si>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</si>
  <si>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</si>
  <si>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</si>
  <si>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</si>
  <si>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</si>
  <si>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</si>
  <si>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</si>
  <si>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</si>
  <si>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</si>
  <si>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</si>
  <si>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</si>
  <si>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</si>
  <si>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</si>
  <si>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</si>
  <si>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</si>
  <si>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</si>
  <si>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</si>
  <si>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</si>
  <si>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</si>
  <si>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</si>
  <si>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</si>
  <si>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</si>
  <si>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</si>
  <si>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</si>
  <si>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</si>
  <si>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</si>
  <si>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</si>
  <si>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</si>
  <si>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</si>
  <si>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</si>
  <si>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</si>
  <si>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</si>
  <si>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</si>
  <si>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</si>
  <si>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</si>
  <si>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</si>
  <si>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</si>
  <si>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</si>
  <si>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</si>
  <si>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</si>
  <si>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</si>
  <si>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</si>
  <si>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</si>
  <si>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</si>
  <si>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</si>
  <si>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</si>
  <si>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</si>
  <si>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</si>
  <si>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</si>
  <si>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</si>
  <si>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</si>
  <si>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</si>
  <si>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</si>
  <si>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</si>
  <si>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</si>
  <si>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</si>
  <si>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</si>
  <si>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</si>
  <si>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</si>
  <si>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</si>
  <si>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</si>
  <si>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</si>
  <si>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</si>
  <si>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</si>
  <si>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</si>
  <si>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</si>
  <si>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</si>
  <si>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</si>
  <si>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</si>
  <si>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</si>
  <si>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</si>
  <si>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</si>
  <si>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</si>
  <si>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</si>
  <si>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</si>
  <si>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</si>
  <si>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</si>
  <si>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</si>
  <si>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</si>
  <si>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</si>
  <si>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</si>
  <si>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</si>
  <si>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</si>
  <si>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</si>
  <si>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</si>
  <si>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</si>
  <si>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</si>
  <si>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</si>
  <si>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</si>
  <si>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</si>
  <si>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</si>
  <si>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</si>
  <si>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</si>
  <si>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</si>
  <si>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</si>
  <si>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</si>
  <si>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</si>
  <si>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</si>
  <si>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</si>
  <si>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</si>
  <si>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</si>
  <si>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</si>
  <si>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</si>
  <si>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</si>
  <si>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</si>
  <si>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</si>
  <si>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</si>
  <si>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</si>
  <si>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</si>
  <si>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</si>
  <si>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</si>
  <si>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</si>
  <si>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</si>
  <si>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</si>
  <si>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</si>
  <si>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</si>
  <si>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</si>
  <si>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</si>
  <si>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</si>
  <si>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</si>
  <si>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</si>
  <si>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</si>
  <si>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</si>
  <si>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</si>
  <si>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</si>
  <si>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</si>
  <si>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</si>
  <si>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</si>
  <si>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</si>
  <si>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</si>
  <si>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</si>
  <si>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</si>
  <si>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</si>
  <si>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</si>
  <si>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</si>
  <si>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</si>
  <si>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</si>
  <si>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</si>
  <si>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</si>
  <si>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</si>
  <si>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</si>
  <si>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</si>
  <si>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</si>
  <si>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</si>
  <si>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</si>
  <si>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</si>
  <si>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</si>
  <si>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</si>
  <si>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</si>
  <si>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</si>
  <si>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</si>
  <si>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</si>
  <si>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</si>
  <si>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</si>
  <si>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</si>
  <si>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</si>
  <si>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</si>
  <si>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</si>
  <si>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</si>
  <si>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</si>
  <si>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</si>
  <si>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</si>
  <si>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</si>
  <si>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</si>
  <si>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</si>
  <si>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</si>
  <si>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</si>
  <si>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</si>
  <si>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</si>
  <si>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</si>
  <si>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</si>
  <si>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</si>
  <si>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</si>
  <si>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</si>
  <si>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</si>
  <si>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</si>
  <si>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</si>
  <si>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</si>
  <si>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</si>
  <si>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</si>
  <si>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</si>
  <si>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</si>
  <si>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</si>
  <si>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</si>
  <si>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</si>
  <si>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</si>
  <si>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</si>
  <si>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</si>
  <si>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</si>
  <si>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</si>
  <si>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</si>
  <si>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</si>
  <si>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</si>
  <si>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</si>
  <si>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</si>
  <si>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</si>
  <si>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</si>
  <si>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</si>
  <si>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</si>
  <si>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</si>
  <si>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</si>
  <si>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</si>
  <si>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</si>
  <si>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</si>
  <si>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</si>
  <si>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</si>
  <si>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</si>
  <si>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</si>
  <si>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</si>
  <si>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</si>
  <si>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</si>
  <si>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</si>
  <si>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</si>
  <si>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</si>
  <si>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</si>
  <si>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</si>
  <si>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</si>
  <si>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</si>
  <si>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</si>
  <si>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</si>
  <si>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</si>
  <si>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</si>
  <si>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</si>
  <si>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</si>
  <si>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</si>
  <si>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</si>
  <si>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</si>
  <si>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</si>
  <si>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</si>
  <si>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</si>
  <si>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</si>
  <si>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</si>
  <si>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</si>
  <si>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</si>
  <si>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</si>
  <si>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</si>
  <si>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</si>
  <si>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</si>
  <si>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</si>
  <si>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</si>
  <si>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</si>
  <si>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</si>
  <si>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</si>
  <si>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</si>
  <si>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</si>
  <si>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</si>
  <si>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</si>
  <si>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</si>
  <si>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</si>
  <si>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</si>
  <si>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</si>
  <si>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</si>
  <si>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</si>
  <si>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</si>
  <si>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</si>
  <si>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</si>
  <si>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</si>
  <si>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</si>
  <si>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</si>
  <si>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</si>
  <si>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</si>
  <si>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</si>
  <si>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</si>
  <si>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</si>
  <si>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</si>
  <si>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</si>
  <si>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</si>
  <si>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</si>
  <si>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</si>
  <si>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</si>
  <si>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</si>
  <si>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</si>
  <si>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</si>
  <si>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</si>
  <si>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</si>
  <si>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</si>
  <si>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</si>
  <si>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</si>
  <si>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</si>
  <si>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</si>
  <si>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</si>
  <si>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</si>
  <si>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</si>
  <si>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</si>
  <si>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</si>
  <si>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</si>
  <si>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</si>
  <si>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</si>
  <si>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</si>
  <si>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</si>
  <si>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</si>
  <si>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</si>
  <si>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</si>
  <si>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</si>
  <si>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</si>
  <si>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</si>
  <si>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</si>
  <si>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</si>
  <si>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</si>
  <si>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</si>
  <si>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</si>
  <si>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</si>
  <si>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</si>
  <si>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</si>
  <si>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</si>
  <si>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</si>
  <si>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</si>
  <si>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</si>
  <si>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</si>
  <si>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</si>
  <si>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</si>
  <si>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</si>
  <si>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</si>
  <si>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</si>
  <si>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</si>
  <si>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</si>
  <si>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</si>
  <si>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</si>
  <si>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</si>
  <si>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</si>
  <si>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</si>
  <si>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</si>
  <si>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</si>
  <si>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</si>
  <si>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</si>
  <si>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</si>
  <si>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</si>
  <si>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</si>
  <si>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</si>
  <si>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</si>
  <si>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</si>
  <si>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</si>
  <si>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</si>
  <si>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</si>
  <si>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</si>
  <si>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</si>
  <si>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</si>
  <si>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</si>
  <si>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</si>
  <si>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</si>
  <si>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</si>
  <si>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</si>
  <si>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</si>
  <si>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</si>
  <si>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</si>
  <si>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</si>
  <si>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</si>
  <si>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</si>
  <si>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</si>
  <si>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</si>
  <si>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</si>
  <si>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</si>
  <si>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</si>
  <si>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</si>
  <si>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</si>
  <si>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</si>
  <si>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</si>
  <si>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</si>
  <si>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</si>
  <si>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</si>
  <si>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</si>
  <si>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</si>
  <si>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</si>
  <si>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</si>
  <si>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</si>
  <si>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</si>
  <si>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</si>
  <si>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</si>
  <si>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</si>
  <si>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</si>
  <si>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</si>
  <si>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</si>
  <si>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</si>
  <si>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</si>
  <si>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</si>
  <si>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</si>
  <si>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</si>
  <si>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</si>
  <si>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</si>
  <si>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</si>
  <si>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</si>
  <si>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</si>
  <si>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</si>
  <si>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</si>
  <si>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</si>
  <si>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</si>
  <si>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</si>
  <si>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</si>
  <si>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</si>
  <si>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</si>
  <si>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</si>
  <si>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</si>
  <si>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</si>
  <si>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</si>
  <si>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</si>
  <si>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</si>
  <si>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</si>
  <si>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</si>
  <si>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</si>
  <si>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</si>
  <si>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</si>
  <si>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</si>
  <si>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</si>
  <si>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</si>
  <si>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</si>
  <si>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</si>
  <si>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</si>
  <si>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</si>
  <si>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</si>
  <si>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</si>
  <si>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</si>
  <si>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</si>
  <si>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</si>
  <si>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</si>
  <si>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</si>
  <si>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</si>
  <si>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</si>
  <si>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</si>
  <si>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</si>
  <si>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</si>
  <si>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</si>
  <si>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</si>
  <si>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</si>
  <si>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</si>
  <si>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</si>
  <si>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</si>
  <si>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</si>
  <si>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</si>
  <si>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</si>
  <si>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</si>
  <si>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</si>
  <si>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</si>
  <si>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</si>
  <si>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</si>
  <si>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</si>
  <si>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</si>
  <si>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</si>
  <si>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</si>
  <si>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</si>
  <si>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</si>
  <si>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</si>
  <si>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</si>
  <si>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</si>
  <si>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</si>
  <si>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</si>
  <si>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</si>
  <si>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</si>
  <si>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</si>
  <si>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</si>
  <si>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</si>
  <si>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</si>
  <si>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</si>
  <si>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</si>
  <si>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</si>
  <si>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</si>
  <si>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</si>
  <si>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</si>
  <si>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</si>
  <si>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</si>
  <si>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</si>
  <si>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</si>
  <si>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</si>
  <si>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</si>
  <si>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</si>
  <si>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</si>
  <si>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</si>
  <si>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</si>
  <si>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</si>
  <si>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</si>
  <si>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</si>
  <si>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</si>
  <si>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</si>
  <si>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</si>
  <si>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</si>
  <si>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</si>
  <si>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</si>
  <si>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</si>
  <si>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</si>
  <si>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</si>
  <si>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</si>
  <si>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</si>
  <si>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</si>
  <si>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</si>
  <si>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</si>
  <si>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</si>
  <si>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</si>
  <si>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</si>
  <si>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</si>
  <si>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</si>
  <si>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</si>
  <si>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</si>
  <si>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</si>
  <si>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</si>
  <si>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</si>
  <si>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</si>
  <si>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</si>
  <si>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</si>
  <si>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</si>
  <si>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</si>
  <si>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</si>
  <si>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</si>
  <si>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</si>
  <si>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</si>
  <si>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</si>
  <si>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</si>
  <si>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</si>
  <si>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</si>
  <si>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</si>
  <si>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</si>
  <si>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</si>
  <si>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</si>
  <si>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</si>
  <si>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</si>
  <si>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</si>
  <si>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</si>
  <si>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</si>
  <si>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</si>
  <si>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</si>
  <si>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</si>
  <si>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</si>
  <si>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</si>
  <si>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</si>
  <si>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</si>
  <si>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</si>
  <si>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</si>
  <si>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</si>
  <si>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</si>
  <si>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</si>
  <si>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</si>
  <si>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</si>
  <si>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</si>
  <si>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</si>
  <si>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</si>
  <si>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</si>
  <si>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</si>
  <si>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</si>
  <si>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</si>
  <si>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</si>
  <si>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</si>
  <si>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</si>
  <si>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</si>
  <si>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</si>
  <si>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</si>
  <si>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</si>
  <si>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</si>
  <si>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</si>
  <si>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</si>
  <si>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</si>
  <si>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</si>
  <si>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</si>
  <si>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</si>
  <si>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</si>
  <si>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</si>
  <si>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</si>
  <si>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</si>
  <si>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</si>
  <si>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</si>
  <si>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</si>
  <si>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</si>
  <si>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</si>
  <si>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</si>
  <si>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</si>
  <si>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</si>
  <si>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</si>
  <si>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</si>
  <si>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</si>
  <si>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</si>
  <si>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</si>
  <si>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</si>
  <si>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</si>
  <si>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</si>
  <si>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</si>
  <si>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</si>
  <si>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</si>
  <si>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</si>
  <si>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</si>
  <si>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</si>
  <si>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</si>
  <si>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</si>
  <si>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</si>
  <si>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</si>
  <si>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</si>
  <si>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</si>
  <si>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</si>
  <si>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</si>
  <si>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</si>
  <si>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</si>
  <si>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</si>
  <si>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</si>
  <si>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</si>
  <si>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</si>
  <si>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</si>
  <si>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</si>
  <si>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</si>
  <si>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</si>
  <si>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</si>
  <si>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</si>
  <si>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</si>
  <si>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</si>
  <si>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</si>
  <si>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</si>
  <si>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</si>
  <si>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</si>
  <si>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</si>
  <si>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</si>
  <si>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</si>
  <si>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</si>
  <si>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</si>
  <si>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</si>
  <si>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</si>
  <si>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</si>
  <si>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</si>
  <si>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</si>
  <si>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</si>
  <si>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</si>
  <si>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</si>
  <si>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</si>
  <si>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</si>
  <si>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</si>
  <si>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</si>
  <si>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</si>
  <si>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</si>
  <si>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</si>
  <si>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</si>
  <si>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</si>
  <si>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</si>
  <si>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</si>
  <si>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</si>
  <si>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</si>
  <si>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</si>
  <si>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</si>
  <si>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</si>
  <si>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</si>
  <si>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</si>
  <si>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</si>
  <si>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</si>
  <si>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</si>
  <si>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</si>
  <si>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</si>
  <si>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</si>
  <si>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</si>
  <si>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</si>
  <si>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</si>
  <si>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</si>
  <si>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</si>
  <si>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</si>
  <si>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</si>
  <si>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</si>
  <si>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</si>
  <si>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</si>
  <si>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</si>
  <si>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</si>
  <si>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</si>
  <si>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</si>
  <si>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</si>
  <si>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</si>
  <si>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</si>
  <si>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</si>
  <si>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</si>
  <si>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</si>
  <si>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</si>
  <si>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</si>
  <si>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</si>
  <si>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</si>
  <si>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</si>
  <si>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</si>
  <si>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</si>
  <si>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</si>
  <si>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</si>
  <si>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</si>
  <si>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</si>
  <si>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</si>
  <si>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</si>
  <si>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</si>
  <si>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</si>
  <si>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</si>
  <si>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</si>
  <si>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</si>
  <si>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</si>
  <si>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</si>
  <si>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</si>
  <si>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</si>
  <si>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</si>
  <si>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</si>
  <si>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</si>
  <si>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</si>
  <si>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</si>
  <si>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</si>
  <si>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</si>
  <si>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</si>
  <si>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</si>
  <si>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</si>
  <si>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</si>
  <si>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</si>
  <si>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</si>
  <si>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</si>
  <si>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</si>
  <si>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</si>
  <si>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</si>
  <si>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</si>
  <si>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</si>
  <si>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</si>
  <si>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</si>
  <si>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</si>
  <si>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</si>
  <si>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</si>
  <si>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</si>
  <si>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</si>
  <si>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</si>
  <si>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</si>
  <si>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</si>
  <si>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</si>
  <si>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</si>
  <si>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</si>
  <si>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</si>
  <si>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</si>
  <si>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</si>
  <si>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</si>
  <si>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</si>
  <si>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</si>
  <si>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</si>
  <si>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</si>
  <si>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</si>
  <si>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</si>
  <si>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</si>
  <si>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</si>
  <si>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</si>
  <si>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</si>
  <si>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</si>
  <si>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</si>
  <si>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</si>
  <si>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</si>
  <si>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</si>
  <si>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</si>
  <si>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</si>
  <si>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</si>
  <si>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</si>
  <si>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</si>
  <si>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</si>
  <si>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</si>
  <si>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</si>
  <si>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</si>
  <si>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</si>
  <si>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</si>
  <si>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</si>
  <si>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</si>
  <si>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</si>
  <si>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</si>
  <si>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</si>
  <si>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</si>
  <si>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</si>
  <si>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</si>
  <si>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</si>
  <si>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</si>
  <si>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</si>
  <si>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</si>
  <si>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</si>
  <si>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</si>
  <si>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</si>
  <si>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</si>
  <si>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</si>
  <si>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</si>
  <si>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</si>
  <si>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</si>
  <si>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</si>
  <si>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</si>
  <si>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</si>
  <si>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</si>
  <si>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</si>
  <si>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</si>
  <si>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</si>
  <si>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</si>
  <si>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</si>
  <si>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</si>
  <si>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</si>
  <si>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</si>
  <si>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</si>
  <si>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</si>
  <si>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</si>
  <si>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</si>
  <si>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</si>
  <si>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</si>
  <si>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</si>
  <si>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</si>
  <si>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</si>
  <si>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</si>
  <si>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</si>
  <si>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</si>
  <si>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</si>
  <si>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</si>
  <si>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</si>
  <si>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</si>
  <si>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</si>
  <si>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</si>
  <si>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</si>
  <si>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</si>
  <si>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</si>
  <si>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</si>
  <si>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</si>
  <si>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</si>
  <si>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</si>
  <si>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</si>
  <si>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</si>
  <si>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</si>
  <si>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</si>
  <si>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</si>
  <si>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</si>
  <si>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</si>
  <si>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</si>
  <si>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</si>
  <si>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</si>
  <si>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</si>
  <si>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</si>
  <si>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</si>
  <si>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</si>
  <si>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</si>
  <si>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</si>
  <si>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</si>
  <si>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</si>
  <si>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</si>
  <si>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</si>
  <si>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</si>
  <si>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</si>
  <si>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</si>
  <si>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</si>
  <si>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</si>
  <si>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</si>
  <si>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</si>
  <si>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</si>
  <si>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</si>
  <si>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</si>
  <si>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</si>
  <si>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</si>
  <si>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</si>
  <si>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</si>
  <si>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</si>
  <si>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</si>
  <si>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</si>
  <si>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</si>
  <si>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</si>
  <si>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</si>
  <si>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</si>
  <si>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</si>
  <si>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</si>
  <si>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</si>
  <si>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</si>
  <si>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</si>
  <si>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</si>
  <si>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</si>
  <si>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</si>
  <si>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</si>
  <si>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</si>
  <si>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</si>
  <si>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</si>
  <si>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</si>
  <si>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</si>
  <si>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</si>
  <si>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</si>
  <si>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</si>
  <si>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</si>
  <si>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</si>
  <si>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</si>
  <si>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</si>
  <si>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</si>
  <si>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</si>
  <si>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</si>
  <si>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</si>
  <si>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</si>
  <si>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</si>
  <si>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</si>
  <si>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</si>
  <si>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</si>
  <si>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</si>
  <si>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</si>
  <si>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</si>
  <si>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</si>
  <si>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</si>
  <si>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</si>
  <si>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</si>
  <si>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</si>
  <si>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</si>
  <si>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</si>
  <si>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</si>
  <si>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</si>
  <si>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</si>
  <si>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</si>
  <si>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</si>
  <si>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</si>
  <si>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</si>
  <si>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</si>
  <si>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</si>
  <si>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</si>
  <si>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</si>
  <si>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</si>
  <si>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</si>
  <si>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</si>
  <si>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</si>
  <si>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</si>
  <si>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</si>
  <si>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</si>
  <si>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</si>
  <si>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</si>
  <si>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</si>
  <si>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</si>
  <si>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</si>
  <si>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</si>
  <si>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</si>
  <si>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</si>
  <si>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</si>
  <si>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</si>
  <si>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</si>
  <si>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</si>
  <si>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</si>
  <si>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</si>
  <si>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</si>
  <si>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</si>
  <si>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</si>
  <si>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</si>
  <si>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</si>
  <si>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</si>
  <si>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</si>
  <si>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</si>
  <si>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</si>
  <si>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</si>
  <si>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</si>
  <si>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</si>
  <si>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</si>
  <si>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</si>
  <si>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</si>
  <si>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</si>
  <si>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</si>
  <si>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</si>
  <si>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</si>
  <si>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</si>
  <si>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</si>
  <si>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</si>
  <si>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</si>
  <si>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</si>
  <si>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</si>
  <si>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</si>
  <si>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</si>
  <si>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</si>
  <si>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</si>
  <si>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</si>
  <si>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</si>
  <si>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</si>
  <si>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</si>
  <si>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</si>
  <si>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</si>
  <si>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</si>
  <si>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</si>
  <si>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</si>
  <si>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</si>
  <si>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</si>
  <si>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</si>
  <si>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</si>
  <si>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</si>
  <si>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</si>
  <si>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PCM-20251204-00000023</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</si>
  <si>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</si>
  <si>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</si>
  <si>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</si>
  <si>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</si>
  <si>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</si>
  <si>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</si>
  <si>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</si>
  <si>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</si>
  <si>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</si>
  <si>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</si>
  <si>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</si>
  <si>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TT-20251203-01977</t>
  </si>
  <si>
    <t xml:space="preserve">Site located in deep desert &amp; dangerous area , night access team will check morning </t>
  </si>
  <si>
    <t>PCM-20251204-00000069</t>
  </si>
  <si>
    <t xml:space="preserve">`ETA 60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</si>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</sst>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0" totalsRowShown="0" headerRowDxfId="13" tableBorderDxfId="12">
  <autoFilter ref="A1:L43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tabSelected="1"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332.16104247685143</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45995.109468402778</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45995.109468402778</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45995.109468402778</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45995.109468402778</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45995.109468402778</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45995.109468402778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45995.109468402778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45995.109468402778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45995.109468402778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45995.109468402778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45995.109468402778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45995.109468402778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45995.109468402778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45995.109468402778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45995.109468402778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45995.109468402778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45995.109468402778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45995.109468402778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45995.109468402778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45995.109468402778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45995.109468402778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45995.109468402778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45995.109468402778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45995.109468402778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45995.109468402778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45995.109468402778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45995.109468402778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45995.109468402778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45995.109468402778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45995.109468402778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45995.109468402778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45995.109468402778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45995.109468402778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45995.109468402778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45995.109468402778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45995.109468402778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45995.109468402778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45995.109468402778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45995.109468402778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45995.109468402778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45995.109468402778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45995.109468402778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45995.109468402778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45995.109468402778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45995.109468402778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45995.109468402778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45995.109468402778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45995.109468402778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45995.109468402778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45995.109468402778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45995.109468402778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45995.109468402778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45995.109468402778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45995.109468402778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45995.109468402778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45995.109468402778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45995.109468402778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45995.109468402778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45995.109468402778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45995.109468402778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45995.109468402778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45995.109468402778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45995.109468402778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45995.109468402778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45995.109468402778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45995.109468402778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45995.109468402778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45995.109468402778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45995.109468402778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45995.109468402778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45995.109468402778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45995.109468402778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45995.109468402778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45995.109468402778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45995.109468402778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45995.109468402778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45995.109468402778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45995.109468402778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45995.109468402778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45995.109468402778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45995.109468402778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45995.109468402778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45995.109468402778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45995.109468402778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45995.109468402778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45995.109468402778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45995.109468402778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45995.109468402778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45995.109468402778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45995.109468402778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45995.109468402778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45995.109468402778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45995.109468402778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45995.109468402778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45995.109468402778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45995.109468402778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45995.109468402778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45995.109468402778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45995.109468402778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45995.109468402778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45995.109468402778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45995.109468402778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45995.109468402778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45995.109468402778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45995.109468402778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45995.109468402778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45995.109468402778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45995.109468402778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45995.109468402778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45995.109468402778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45995.109468402778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45995.109468402778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45995.109468402778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45995.109468402778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45995.109468402778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45995.109468402778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45995.109468402778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45995.109468402778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45995.109468402778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45995.109468402778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45995.109468402778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45995.109468402778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45995.109468402778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45995.109468402778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45995.109468402778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45995.109468402778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45995.109468402778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45995.109468402778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45995.109468402778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45995.109468402778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45995.109468402778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45995.109468402778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45995.109468402778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45995.109468402778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45995.109468402778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45995.109468402778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45995.109468402778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45995.109468402778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45995.109468402778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45995.109468402778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45995.109468402778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45995.109468402778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45995.109468402778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45995.109468402778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45995.109468402778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45995.109468402778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45995.109468402778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45995.109468402778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45995.109468402778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45995.109468402778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45995.109468402778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45995.109468402778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45995.109468402778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45995.109468402778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45995.109468402778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45995.109468402778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45995.109468402778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45995.109468402778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45995.109468402778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45995.109468402778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45995.109468402778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45995.109468402778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45995.109468402778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45995.109468402778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45995.109468402778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45995.109468402778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45995.109468402778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45995.109468402778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45995.109468402778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45995.109468402778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45995.109468402778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45995.109468402778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45995.109468402778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45995.109468402778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45995.109468402778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45995.109468402778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45995.109468402778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45995.109468402778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45995.109468402778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45995.109468402778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45995.109468402778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45995.109468402778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45995.109468402778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45995.109468402778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45995.109468402778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45995.109468402778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45995.109468402778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45995.109468402778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45995.109468402778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45995.109468402778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45995.109468402778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45995.109468402778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45995.109468402778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45995.109468402778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45995.109468402778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45995.109468402778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45995.109468402778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45995.109468402778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45995.109468402778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45995.109468402778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45995.109468402778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45995.109468402778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45995.109468402778</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39BC6229-241B-4AA7-9E6F-B85927719E73}"/>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170.1096304398161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10.722049421296106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45995.109468402778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53"/>
      <c r="E6" s="99"/>
      <c r="F6" s="100"/>
      <c r="G6" s="101">
        <f ca="1">IFERROR(NOW()-F6,"-")</f>
        <v>45995.109468402778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45995.109468402778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45995.109468402778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45995.109468402778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45995.109468402778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45995.109468402778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45995.109468402778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45995.109468402778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45995.109468402778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45995.109468402778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45995.109468402778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45995.109468402778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45995.109468402778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45995.109468402778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45995.109468402778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45995.109468402778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45995.109468402778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45995.109468402778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45995.109468402778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45995.109468402778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45995.109468402778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45995.109468402778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45995.109468402778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H7" sqref="H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45995.109468402778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121"/>
      <c r="G3" s="101"/>
      <c r="H3" s="121"/>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45995.109468402778</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45995.109468402778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45995.109468402778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45995.109468402778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45995.109468402778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45995.109468402778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45995.109468402778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45995.109468402778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45995.109468402778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45995.109468402778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45995.109468402778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45995.109468402778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45995.109468402778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45995.109468402778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45995.109468402778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45995.109468402778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45995.109468402778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45995.109468402778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45995.109468402778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45995.109468402778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45995.109468402778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45995.109468402778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45995.109468402778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45995.109468402778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45995.109468402778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45995.109468402778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45995.109468402778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45995.109468402778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45995.109468402778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45995.109468402778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45995.109468402778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45995.109468402778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45995.109468402778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45995.109468402778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45995.109468402778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45995.109468402778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45995.109468402778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45995.109468402778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45995.109468402778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45995.109468402778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45995.109468402778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45995.109468402778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45995.109468402778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45995.109468402778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45995.109468402778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45995.109468402778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45995.109468402778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45995.109468402778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45995.109468402778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45995.109468402778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45995.109468402778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45995.109468402778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45995.109468402778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45995.109468402778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45995.109468402778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45995.109468402778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45995.109468402778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45995.109468402778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45995.109468402778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45995.109468402778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45995.109468402778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45995.109468402778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45995.109468402778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45995.109468402778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45995.109468402778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45995.109468402778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45995.109468402778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45995.109468402778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45995.109468402778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45995.109468402778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45995.109468402778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45995.109468402778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45995.109468402778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45995.109468402778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45995.109468402778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45995.109468402778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45995.109468402778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45995.109468402778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45995.109468402778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45995.109468402778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45995.109468402778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45995.109468402778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45995.109468402778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45995.109468402778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45995.109468402778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45995.109468402778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45995.109468402778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45995.109468402778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45995.109468402778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45995.109468402778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45995.109468402778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45995.109468402778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45995.109468402778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45995.109468402778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45995.109468402778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45995.109468402778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45995.109468402778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45995.109468402778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45995.109468402778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45995.109468402778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45995.109468402778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45995.109468402778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45995.109468402778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45995.109468402778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45995.109468402778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45995.109468402778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45995.109468402778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45995.109468402778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45995.109468402778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45995.109468402778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45995.109468402778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45995.109468402778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45995.109468402778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45995.109468402778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45995.109468402778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45995.109468402778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45995.109468402778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45995.109468402778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45995.109468402778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45995.109468402778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45995.109468402778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45995.109468402778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45995.109468402778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45995.109468402778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45995.109468402778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45995.109468402778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45995.109468402778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45995.109468402778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45995.109468402778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45995.109468402778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45995.109468402778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45995.109468402778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45995.109468402778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45995.109468402778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45995.109468402778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45995.109468402778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45995.109468402778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45995.109468402778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45995.109468402778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45995.109468402778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45995.109468402778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45995.109468402778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45995.109468402778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45995.109468402778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45995.109468402778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45995.109468402778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45995.109468402778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45995.109468402778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45995.109468402778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45995.109468402778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45995.109468402778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45995.109468402778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45995.109468402778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45995.109468402778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45995.109468402778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45995.109468402778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45995.109468402778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45995.109468402778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45995.109468402778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45995.109468402778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45995.109468402778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45995.109468402778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45995.109468402778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45995.109468402778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45995.109468402778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45995.109468402778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45995.109468402778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45995.109468402778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45995.109468402778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45995.109468402778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45995.109468402778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45995.109468402778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45995.109468402778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45995.109468402778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45995.109468402778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45995.109468402778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45995.109468402778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45995.109468402778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45995.109468402778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45995.109468402778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45995.109468402778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45995.109468402778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45995.109468402778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45995.109468402778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45995.109468402778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45995.109468402778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45995.109468402778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45995.109468402778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45995.109468402778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45995.109468402778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45995.109468402778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45995.109468402778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45995.109468402778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45995.109468402778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45995.109468402778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45995.109468402778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45995.109468402778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45995.109468402778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45995.109468402778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45995.109468402778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45995.109468402778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45995.109468402778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45995.109468402778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45995.109468402778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45995.109468402778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45995.109468402778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45995.109468402778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45995.109468402778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45995.109468402778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45995.109468402778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45995.109468402778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45995.109468402778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45995.109468402778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45995.109468402778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45995.109468402778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45995.109468402778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45995.109468402778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45995.109468402778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45995.109468402778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45995.109468402778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45995.109468402778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45995.109468402778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45995.109468402778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45995.109468402778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45995.109468402778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45995.109468402778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45995.109468402778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45995.109468402778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45995.109468402778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45995.109468402778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45995.109468402778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45995.109468402778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45995.109468402778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45995.109468402778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45995.109468402778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45995.109468402778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45995.109468402778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45995.109468402778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45995.109468402778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45995.109468402778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45995.109468402778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45995.109468402778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45995.109468402778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45995.109468402778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45995.109468402778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45995.109468402778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45995.109468402778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45995.109468402778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45995.109468402778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45995.109468402778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45995.109468402778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45995.109468402778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45995.109468402778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45995.109468402778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45995.109468402778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45995.109468402778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45995.109468402778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45995.109468402778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45995.109468402778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45995.109468402778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45995.109468402778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45995.109468402778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45995.109468402778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45995.109468402778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45995.109468402778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45995.109468402778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45995.109468402778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45995.109468402778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45995.109468402778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45995.109468402778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45995.109468402778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45995.109468402778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45995.109468402778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45995.109468402778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45995.109468402778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45995.109468402778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45995.109468402778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45995.109468402778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45995.109468402778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45995.109468402778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45995.109468402778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45995.109468402778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45995.109468402778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45995.109468402778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45995.109468402778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45995.109468402778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45995.109468402778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45995.109468402778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45995.109468402778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45995.109468402778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45995.109468402778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45995.109468402778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45995.109468402778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45995.109468402778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45995.109468402778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45995.109468402778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45995.109468402778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45995.109468402778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45995.109468402778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45995.109468402778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45995.109468402778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45995.109468402778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45995.109468402778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45995.109468402778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45995.109468402778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45995.109468402778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45995.109468402778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45995.109468402778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45995.109468402778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45995.109468402778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45995.109468402778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45995.109468402778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45995.109468402778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45995.109468402778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45995.109468402778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45995.109468402778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45995.109468402778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45995.109468402778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45995.109468402778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45995.109468402778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45995.109468402778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45995.109468402778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45995.109468402778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45995.109468402778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45995.109468402778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45995.109468402778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45995.109468402778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45995.109468402778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45995.109468402778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45995.109468402778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45995.109468402778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45995.109468402778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45995.109468402778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45995.109468402778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45995.109468402778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45995.109468402778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45995.109468402778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45995.109468402778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45995.109468402778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45995.109468402778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45995.109468402778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45995.109468402778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45995.109468402778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45995.109468402778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45995.109468402778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45995.109468402778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45995.109468402778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45995.109468402778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45995.109468402778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45995.109468402778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45995.109468402778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45995.109468402778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45995.109468402778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45995.109468402778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45995.109468402778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45995.109468402778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45995.109468402778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45995.109468402778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45995.109468402778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45995.109468402778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45995.109468402778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45995.109468402778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45995.109468402778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45995.109468402778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45995.109468402778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45995.109468402778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45995.109468402778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45995.109468402778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45995.109468402778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45995.109468402778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45995.109468402778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45995.109468402778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45995.109468402778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45995.109468402778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45995.109468402778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45995.109468402778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45995.109468402778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45995.109468402778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45995.109468402778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45995.109468402778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45995.109468402778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45995.109468402778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45995.109468402778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45995.109468402778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45995.109468402778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45995.109468402778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45995.109468402778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45995.109468402778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45995.109468402778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45995.109468402778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45995.109468402778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45995.109468402778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45995.109468402778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45995.109468402778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45995.109468402778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45995.109468402778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45995.109468402778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45995.109468402778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45995.109468402778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45995.109468402778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45995.109468402778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45995.109468402778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45995.109468402778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45995.109468402778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45995.109468402778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45995.109468402778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45995.109468402778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45995.109468402778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45995.109468402778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45995.109468402778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45995.109468402778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45995.109468402778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45995.109468402778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45995.109468402778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45995.109468402778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45995.109468402778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45995.109468402778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45995.109468402778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45995.109468402778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45995.109468402778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45995.109468402778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45995.109468402778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45995.109468402778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45995.109468402778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45995.109468402778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45995.109468402778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45995.109468402778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45995.109468402778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45995.109468402778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45995.109468402778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45995.109468402778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45995.109468402778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45995.109468402778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45995.109468402778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45995.109468402778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45995.109468402778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45995.109468402778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45995.109468402778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45995.109468402778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45995.109468402778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45995.109468402778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45995.109468402778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45995.109468402778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45995.109468402778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45995.109468402778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45995.109468402778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45995.109468402778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45995.109468402778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45995.109468402778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45995.109468402778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45995.109468402778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45995.109468402778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45995.109468402778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45995.109468402778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45995.109468402778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45995.109468402778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45995.109468402778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45995.109468402778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45995.109468402778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45995.109468402778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45995.109468402778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45995.109468402778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45995.109468402778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45995.109468402778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45995.109468402778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45995.109468402778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45995.109468402778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45995.109468402778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45995.109468402778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45995.109468402778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45995.109468402778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45995.109468402778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45995.109468402778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45995.109468402778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45995.109468402778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45995.109468402778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45995.109468402778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45995.109468402778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45995.109468402778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45995.109468402778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45995.109468402778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45995.109468402778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45995.109468402778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45995.109468402778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45995.109468402778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45995.109468402778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45995.109468402778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45995.109468402778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45995.109468402778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45995.109468402778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45995.109468402778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45995.109468402778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45995.109468402778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45995.109468402778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45995.109468402778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45995.109468402778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45995.109468402778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45995.109468402778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45995.109468402778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45995.109468402778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45995.109468402778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45995.109468402778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45995.109468402778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45995.109468402778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45995.109468402778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45995.109468402778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45995.109468402778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45995.109468402778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45995.109468402778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45995.109468402778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45995.109468402778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45995.109468402778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45995.109468402778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45995.109468402778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45995.109468402778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45995.109468402778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45995.109468402778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45995.109468402778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45995.109468402778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45995.109468402778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45995.109468402778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45995.109468402778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45995.109468402778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45995.109468402778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45995.109468402778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45995.109468402778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45995.109468402778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45995.109468402778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45995.109468402778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45995.109468402778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45995.109468402778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45995.109468402778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45995.109468402778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45995.109468402778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45995.109468402778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45995.109468402778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45995.109468402778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45995.109468402778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45995.109468402778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45995.109468402778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45995.109468402778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45995.109468402778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45995.109468402778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45995.109468402778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45995.109468402778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45995.109468402778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45995.109468402778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45995.109468402778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45995.109468402778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45995.109468402778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45995.109468402778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45995.109468402778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45995.109468402778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45995.109468402778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45995.109468402778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45995.109468402778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45995.109468402778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45995.109468402778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45995.109468402778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45995.109468402778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45995.109468402778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45995.109468402778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45995.109468402778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45995.109468402778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45995.109468402778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45995.109468402778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45995.109468402778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45995.109468402778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45995.109468402778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45995.109468402778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45995.109468402778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45995.109468402778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45995.109468402778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45995.109468402778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45995.109468402778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45995.109468402778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45995.109468402778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45995.109468402778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45995.109468402778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45995.109468402778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45995.109468402778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45995.109468402778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45995.109468402778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45995.109468402778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45995.109468402778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45995.109468402778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45995.109468402778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45995.109468402778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45995.109468402778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45995.109468402778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45995.109468402778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45995.109468402778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45995.109468402778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45995.109468402778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45995.109468402778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45995.109468402778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45995.109468402778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45995.109468402778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45995.109468402778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45995.109468402778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45995.109468402778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45995.109468402778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45995.109468402778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45995.109468402778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45995.109468402778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45995.109468402778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45995.109468402778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45995.109468402778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45995.109468402778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45995.109468402778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45995.109468402778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45995.109468402778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45995.109468402778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45995.109468402778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45995.109468402778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45995.109468402778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45995.109468402778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45995.109468402778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45995.109468402778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45995.109468402778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45995.109468402778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45995.109468402778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45995.109468402778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45995.109468402778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45995.109468402778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45995.109468402778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45995.109468402778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45995.109468402778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45995.109468402778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45995.109468402778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45995.109468402778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45995.109468402778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45995.109468402778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45995.109468402778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45995.109468402778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45995.109468402778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45995.109468402778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45995.109468402778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45995.109468402778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45995.109468402778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45995.109468402778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45995.109468402778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45995.109468402778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45995.109468402778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45995.109468402778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45995.109468402778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45995.109468402778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45995.109468402778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45995.109468402778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45995.109468402778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45995.109468402778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45995.109468402778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45995.109468402778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45995.109468402778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45995.109468402778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45995.109468402778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45995.109468402778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45995.109468402778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45995.109468402778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45995.109468402778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45995.109468402778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45995.109468402778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45995.109468402778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45995.109468402778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45995.109468402778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45995.109468402778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45995.109468402778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45995.109468402778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45995.109468402778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45995.109468402778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45995.109468402778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45995.109468402778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45995.109468402778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45995.109468402778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45995.109468402778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45995.109468402778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45995.109468402778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45995.109468402778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45995.109468402778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45995.109468402778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45995.109468402778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45995.109468402778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45995.109468402778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45995.109468402778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45995.109468402778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45995.109468402778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45995.109468402778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45995.109468402778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45995.109468402778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45995.109468402778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45995.109468402778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45995.109468402778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45995.109468402778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45995.109468402778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45995.109468402778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45995.109468402778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45995.109468402778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45995.109468402778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45995.109468402778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45995.109468402778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45995.109468402778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45995.109468402778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45995.109468402778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45995.109468402778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45995.109468402778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45995.109468402778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45995.109468402778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45995.109468402778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45995.109468402778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45995.109468402778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45995.109468402778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45995.109468402778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45995.109468402778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45995.109468402778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45995.109468402778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45995.109468402778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45995.109468402778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45995.109468402778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45995.109468402778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45995.109468402778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45995.109468402778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45995.109468402778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45995.109468402778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45995.109468402778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45995.109468402778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45995.109468402778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45995.109468402778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45995.109468402778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45995.109468402778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45995.109468402778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45995.109468402778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45995.109468402778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45995.109468402778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45995.109468402778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45995.109468402778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45995.109468402778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45995.109468402778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45995.109468402778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45995.109468402778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45995.109468402778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45995.109468402778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45995.109468402778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45995.109468402778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45995.109468402778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45995.109468402778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45995.109468402778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45995.109468402778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45995.109468402778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45995.109468402778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45995.109468402778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45995.109468402778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45995.109468402778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45995.109468402778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45995.109468402778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45995.109468402778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45995.109468402778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45995.109468402778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45995.109468402778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45995.109468402778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45995.109468402778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45995.109468402778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45995.109468402778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45995.109468402778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45995.109468402778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45995.109468402778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45995.109468402778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45995.109468402778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45995.109468402778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45995.109468402778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45995.109468402778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45995.109468402778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45995.109468402778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45995.109468402778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45995.109468402778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45995.109468402778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45995.109468402778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45995.109468402778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45995.109468402778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45995.109468402778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45995.109468402778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45995.109468402778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45995.109468402778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45995.109468402778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45995.109468402778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45995.109468402778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45995.109468402778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45995.109468402778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45995.109468402778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45995.109468402778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45995.109468402778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45995.109468402778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45995.109468402778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45995.109468402778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45995.109468402778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45995.109468402778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45995.109468402778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45995.109468402778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45995.109468402778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45995.109468402778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45995.109468402778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45995.109468402778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45995.109468402778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45995.109468402778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45995.109468402778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45995.109468402778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45995.109468402778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45995.109468402778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45995.109468402778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45995.109468402778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45995.109468402778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45995.109468402778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45995.109468402778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45995.109468402778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45995.109468402778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45995.109468402778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45995.109468402778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45995.109468402778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45995.109468402778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45995.109468402778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45995.109468402778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45995.109468402778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45995.109468402778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45995.109468402778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45995.109468402778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45995.109468402778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45995.109468402778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45995.109468402778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45995.109468402778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45995.109468402778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45995.109468402778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45995.109468402778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45995.109468402778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45995.109468402778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45995.109468402778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45995.109468402778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45995.109468402778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45995.109468402778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45995.109468402778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45995.109468402778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45995.109468402778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45995.109468402778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45995.109468402778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45995.109468402778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45995.109468402778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45995.109468402778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45995.109468402778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45995.109468402778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45995.109468402778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45995.109468402778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45995.109468402778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45995.109468402778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45995.109468402778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45995.109468402778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45995.109468402778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45995.109468402778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45995.109468402778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45995.109468402778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45995.109468402778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45995.109468402778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45995.109468402778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45995.109468402778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45995.109468402778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45995.109468402778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45995.109468402778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45995.109468402778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45995.109468402778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45995.109468402778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45995.109468402778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45995.109468402778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45995.109468402778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45995.109468402778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45995.109468402778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45995.109468402778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45995.109468402778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45995.109468402778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45995.109468402778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45995.109468402778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45995.109468402778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45995.109468402778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45995.109468402778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45995.109468402778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45995.109468402778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45995.109468402778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45995.109468402778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45995.109468402778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45995.109468402778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45995.109468402778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45995.109468402778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45995.109468402778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45995.109468402778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45995.109468402778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45995.109468402778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45995.109468402778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45995.109468402778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45995.109468402778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45995.109468402778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45995.109468402778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45995.109468402778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45995.109468402778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45995.109468402778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45995.109468402778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45995.109468402778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45995.109468402778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45995.109468402778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45995.109468402778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45995.109468402778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45995.109468402778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45995.109468402778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45995.109468402778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45995.109468402778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45995.109468402778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45995.109468402778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45995.109468402778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45995.109468402778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45995.109468402778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45995.109468402778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45995.109468402778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45995.109468402778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45995.109468402778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45995.109468402778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45995.109468402778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45995.109468402778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45995.109468402778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45995.109468402778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45995.109468402778</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291.62875081018137</v>
      </c>
      <c r="H2" s="92">
        <v>45703.474768518521</v>
      </c>
      <c r="I2" s="92" t="str">
        <f>IFERROR(VLOOKUP(D2,DB!A:F,6,0),"")</f>
        <v>SCECO</v>
      </c>
      <c r="J2" s="92" t="str">
        <f>IFERROR(VLOOKUP(D2,DB!A:G,7,0),"")</f>
        <v>Dead</v>
      </c>
      <c r="K2" s="94" t="s">
        <v>39193</v>
      </c>
      <c r="L2" s="88" t="str">
        <f>IFERROR(VLOOKUP(D2,DB!A:I,9,0),"")</f>
        <v>Latis</v>
      </c>
    </row>
    <row r="3" spans="1:16" ht="15" customHeight="1">
      <c r="A3" s="88" t="s">
        <v>39194</v>
      </c>
      <c r="B3" s="110" t="str">
        <f>IFERROR(VLOOKUP(D3,DB!A:K,11,0),"")</f>
        <v>R4</v>
      </c>
      <c r="C3" s="90">
        <v>1</v>
      </c>
      <c r="D3" s="88" t="s">
        <v>39195</v>
      </c>
      <c r="E3" s="91" t="s">
        <v>39106</v>
      </c>
      <c r="F3" s="92">
        <v>45994.982638888891</v>
      </c>
      <c r="G3" s="93">
        <f t="shared" ref="G3:G35" ca="1" si="0">IFERROR(NOW()-F3,"")</f>
        <v>0.12682951388705987</v>
      </c>
      <c r="H3" s="92">
        <v>45994.977592592593</v>
      </c>
      <c r="I3" s="110" t="str">
        <f>IFERROR(VLOOKUP(D3,DB!A:F,6,0),"")</f>
        <v>Generator-SG</v>
      </c>
      <c r="J3" s="110" t="str">
        <f>IFERROR(VLOOKUP(D3,DB!A:G,7,0),"")</f>
        <v>Dead</v>
      </c>
      <c r="K3" s="94" t="s">
        <v>39196</v>
      </c>
      <c r="L3" s="88" t="str">
        <f>IFERROR(VLOOKUP(D3,DB!A:I,9,0),"")</f>
        <v>Latis</v>
      </c>
    </row>
    <row r="4" spans="1:16" ht="15" customHeight="1">
      <c r="A4" s="110" t="s">
        <v>39197</v>
      </c>
      <c r="B4" s="110" t="str">
        <f>IFERROR(VLOOKUP(D4,DB!A:K,11,0),"")</f>
        <v>R4</v>
      </c>
      <c r="C4" s="90">
        <v>3</v>
      </c>
      <c r="D4" s="88" t="s">
        <v>35190</v>
      </c>
      <c r="E4" s="91" t="s">
        <v>39106</v>
      </c>
      <c r="F4" s="92">
        <v>45995.01458333333</v>
      </c>
      <c r="G4" s="93">
        <f t="shared" ca="1" si="0"/>
        <v>9.4885069447627757E-2</v>
      </c>
      <c r="H4" s="92">
        <v>45995.004687499997</v>
      </c>
      <c r="I4" s="110" t="str">
        <f>IFERROR(VLOOKUP(D4,DB!A:F,6,0),"")</f>
        <v>SCECO</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45995.109468402778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45995.109468402778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45995.109468402778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45995.109468402778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45995.109468402778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45995.109468402778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45995.109468402778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45995.109468402778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45995.109468402778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45995.109468402778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45995.109468402778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45995.109468402778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45995.109468402778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45995.109468402778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45995.109468402778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45995.109468402778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45995.109468402778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45995.109468402778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45995.109468402778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45995.109468402778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45995.109468402778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45995.109468402778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45995.109468402778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45995.109468402778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45995.109468402778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45995.109468402778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45995.109468402778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45995.109468402778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45995.109468402778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45995.109468402778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45995.109468402778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45995.109468402778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45995.109468402778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45995.109468402778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45995.109468402778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45995.109468402778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45995.109468402778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45995.109468402778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45995.109468402778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45995.109468402778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45995.109468402778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45995.109468402778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45995.109468402778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45995.109468402778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45995.109468402778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45995.109468402778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45995.109468402778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45995.109468402778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45995.109468402778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45995.109468402778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45995.109468402778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45995.109468402778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45995.109468402778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45995.109468402778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45995.109468402778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45995.109468402778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45995.109468402778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45995.109468402778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45995.109468402778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45995.109468402778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45995.109468402778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45995.109468402778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45995.109468402778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45995.109468402778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45995.109468402778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45995.109468402778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45995.109468402778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45995.109468402778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45995.109468402778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45995.109468402778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45995.109468402778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45995.109468402778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45995.109468402778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45995.109468402778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45995.109468402778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45995.109468402778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45995.109468402778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45995.109468402778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45995.109468402778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45995.109468402778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45995.109468402778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45995.109468402778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45995.109468402778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45995.109468402778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45995.109468402778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45995.109468402778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45995.109468402778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45995.109468402778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45995.109468402778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45995.109468402778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45995.109468402778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45995.109468402778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45995.109468402778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45995.109468402778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45995.109468402778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45995.109468402778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45995.109468402778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45995.109468402778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45995.109468402778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45995.109468402778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45995.109468402778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45995.109468402778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45995.109468402778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45995.109468402778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45995.109468402778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45995.109468402778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45995.109468402778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45995.109468402778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45995.109468402778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45995.109468402778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45995.109468402778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45995.109468402778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45995.109468402778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45995.109468402778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45995.109468402778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45995.109468402778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45995.109468402778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45995.109468402778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45995.109468402778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45995.109468402778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45995.109468402778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45995.109468402778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45995.109468402778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45995.109468402778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45995.109468402778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45995.109468402778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45995.109468402778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45995.109468402778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45995.109468402778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45995.109468402778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45995.109468402778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45995.109468402778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45995.109468402778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45995.109468402778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45995.109468402778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45995.109468402778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45995.109468402778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45995.109468402778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45995.109468402778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45995.109468402778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45995.109468402778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45995.109468402778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45995.109468402778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45995.109468402778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45995.109468402778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45995.109468402778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45995.109468402778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45995.109468402778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45995.109468402778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45995.109468402778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45995.109468402778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45995.109468402778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45995.109468402778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45995.109468402778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45995.109468402778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45995.109468402778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45995.109468402778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45995.109468402778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45995.109468402778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45995.109468402778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45995.109468402778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45995.109468402778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45995.109468402778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45995.109468402778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45995.109468402778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45995.109468402778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45995.109468402778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45995.109468402778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45995.109468402778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45995.109468402778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45995.109468402778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45995.109468402778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45995.109468402778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45995.109468402778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45995.109468402778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45995.109468402778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45995.109468402778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45995.109468402778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45995.109468402778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45995.109468402778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45995.109468402778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45995.109468402778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45995.109468402778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45995.109468402778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45995.109468402778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45995.109468402778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45995.109468402778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45995.109468402778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45995.109468402778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45995.109468402778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45995.109468402778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45995.109468402778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45995.109468402778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45995.109468402778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45995.109468402778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45995.109468402778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45995.109468402778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45995.109468402778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45995.109468402778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45995.109468402778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45995.109468402778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45995.109468402778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45995.109468402778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45995.109468402778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45995.109468402778</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103.27740821758925</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68.920591087960929</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46.448357291665161</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13.736169791663997</v>
      </c>
      <c r="H5" s="136">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37" t="s">
        <v>33061</v>
      </c>
      <c r="E6" s="37" t="s">
        <v>39185</v>
      </c>
      <c r="F6" s="38">
        <v>45994.817233796297</v>
      </c>
      <c r="G6" s="135">
        <f ca="1">IFERROR(NOW()-F6,"")</f>
        <v>0.29223460648063337</v>
      </c>
      <c r="H6" s="38">
        <v>45994.806076388886</v>
      </c>
      <c r="I6" s="37" t="str">
        <f>IFERROR(VLOOKUP(D6,DB!A:F,6,0),"")</f>
        <v>SCECO</v>
      </c>
      <c r="J6" s="37" t="str">
        <f>IFERROR(VLOOKUP(D6,DB!A:G,7,0),"")</f>
        <v>Dead</v>
      </c>
      <c r="K6" s="37" t="s">
        <v>39208</v>
      </c>
      <c r="L6" s="37" t="str">
        <f>IFERROR(VLOOKUP(D6,DB!A:I,9,0),"")</f>
        <v>Latis</v>
      </c>
    </row>
    <row r="7" spans="1:13">
      <c r="A7" s="37"/>
      <c r="B7" s="37" t="str">
        <f>IFERROR(VLOOKUP(D7,DB!A:K,11,0),"")</f>
        <v/>
      </c>
      <c r="C7" s="37"/>
      <c r="D7" s="37"/>
      <c r="E7" s="37"/>
      <c r="F7" s="38"/>
      <c r="G7" s="135">
        <f ca="1">IFERROR(NOW()-F7,"")</f>
        <v>45995.109468402778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45995.109468402778</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45995.109468402778</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45995.109468402778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45995.109468402778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45995.109468402778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45995.109468402778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45995.109468402778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45995.109468402778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45995.109468402778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45995.109468402778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45995.109468402778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45995.109468402778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45995.109468402778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45995.109468402778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45995.109468402778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45995.109468402778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45995.109468402778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45995.109468402778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45995.109468402778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45995.109468402778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45995.109468402778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45995.109468402778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45995.109468402778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45995.109468402778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45995.109468402778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45995.109468402778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45995.109468402778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45995.109468402778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45995.109468402778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45995.109468402778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45995.109468402778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45995.109468402778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45995.109468402778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45995.109468402778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45995.109468402778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45995.109468402778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45995.109468402778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45995.109468402778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45995.109468402778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45995.109468402778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45995.109468402778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45995.109468402778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45995.109468402778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45995.109468402778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45995.109468402778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45995.109468402778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45995.109468402778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45995.109468402778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45995.109468402778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45995.109468402778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45995.109468402778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45995.109468402778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45995.109468402778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45995.109468402778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45995.109468402778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45995.109468402778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45995.109468402778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45995.109468402778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45995.109468402778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45995.109468402778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45995.109468402778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45995.109468402778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45995.109468402778</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45995.109468402778</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0"/>
  <sheetViews>
    <sheetView workbookViewId="0">
      <selection activeCell="A5" sqref="A5:X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398437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39062</v>
      </c>
      <c r="E2" s="142" t="s">
        <v>39106</v>
      </c>
      <c r="F2" s="121"/>
      <c r="G2" s="101">
        <f t="shared" ref="G2:G64" ca="1" si="0">IFERROR(NOW()-F2,"-")</f>
        <v>45995.109468402778</v>
      </c>
      <c r="H2" s="121">
        <v>45994.855833333335</v>
      </c>
      <c r="I2" s="119" t="str">
        <f>IFERROR(VLOOKUP(D2,DB!A:F,6,0),"")</f>
        <v>Generator-SG</v>
      </c>
      <c r="J2" s="119" t="str">
        <f>IFERROR(VLOOKUP(D2,DB!A:G,7,0),"")</f>
        <v>Vandalized</v>
      </c>
      <c r="K2" s="122" t="s">
        <v>39210</v>
      </c>
      <c r="L2" s="137" t="str">
        <f>IFERROR(VLOOKUP(D2,DB!A:I,9,0),"")</f>
        <v>Latis</v>
      </c>
    </row>
    <row r="3" spans="1:16382" ht="31.5" customHeight="1">
      <c r="A3" s="118" t="s">
        <v>39211</v>
      </c>
      <c r="B3" s="119" t="str">
        <f>IFERROR(VLOOKUP(D3,DB!A:K,11,0),"")</f>
        <v>R6</v>
      </c>
      <c r="C3" s="120">
        <v>1</v>
      </c>
      <c r="D3" s="119" t="s">
        <v>30363</v>
      </c>
      <c r="E3" s="142" t="s">
        <v>39106</v>
      </c>
      <c r="F3" s="121">
        <v>45995.037789351853</v>
      </c>
      <c r="G3" s="101">
        <f ca="1">IFERROR(NOW()-F3,"-")</f>
        <v>7.1679050925013144E-2</v>
      </c>
      <c r="H3" s="121">
        <v>45995.037743055553</v>
      </c>
      <c r="I3" s="119" t="str">
        <f>IFERROR(VLOOKUP(D3,DB!A:F,6,0),"")</f>
        <v>SCECO</v>
      </c>
      <c r="J3" s="119" t="str">
        <f>IFERROR(VLOOKUP(D3,DB!A:G,7,0),"")</f>
        <v>Dead+In progress+No BB Design</v>
      </c>
      <c r="K3" s="122" t="s">
        <v>39212</v>
      </c>
      <c r="L3" s="137" t="str">
        <f>IFERROR(VLOOKUP(D3,DB!A:I,9,0),"")</f>
        <v>Latis</v>
      </c>
    </row>
    <row r="4" spans="1:16382" ht="31.5" customHeight="1">
      <c r="A4" s="118"/>
      <c r="B4" s="119" t="str">
        <f>IFERROR(VLOOKUP(D4,DB!A:K,11,0),"")</f>
        <v/>
      </c>
      <c r="C4" s="120"/>
      <c r="D4" s="119"/>
      <c r="E4" s="142"/>
      <c r="F4" s="121"/>
      <c r="G4" s="101">
        <f t="shared" ca="1" si="0"/>
        <v>45995.109468402778</v>
      </c>
      <c r="H4" s="121"/>
      <c r="I4" s="119" t="str">
        <f>IFERROR(VLOOKUP(D4,DB!A:F,6,0),"")</f>
        <v/>
      </c>
      <c r="J4" s="119" t="str">
        <f>IFERROR(VLOOKUP(D4,DB!A:G,7,0),"")</f>
        <v/>
      </c>
      <c r="K4" s="122" t="s">
        <v>39213</v>
      </c>
      <c r="L4" s="137" t="str">
        <f>IFERROR(VLOOKUP(D4,DB!A:I,9,0),"")</f>
        <v/>
      </c>
    </row>
    <row r="5" spans="1:16382" ht="31.5" customHeight="1">
      <c r="A5" s="118"/>
      <c r="B5" s="119" t="str">
        <f>IFERROR(VLOOKUP(D5,DB!A:K,11,0),"")</f>
        <v/>
      </c>
      <c r="C5" s="120"/>
      <c r="D5" s="119"/>
      <c r="E5" s="142"/>
      <c r="F5" s="121"/>
      <c r="G5" s="72">
        <f t="shared" ca="1" si="0"/>
        <v>45995.109468402778</v>
      </c>
      <c r="H5" s="121"/>
      <c r="I5" s="119" t="str">
        <f>IFERROR(VLOOKUP(D5,DB!A:F,6,0),"")</f>
        <v/>
      </c>
      <c r="J5" s="119" t="s">
        <v>39213</v>
      </c>
      <c r="K5" s="122"/>
      <c r="L5" s="137" t="str">
        <f>IFERROR(VLOOKUP(D5,DB!A:I,9,0),"")</f>
        <v/>
      </c>
    </row>
    <row r="6" spans="1:16382" ht="31.5" customHeight="1">
      <c r="A6" s="118"/>
      <c r="B6" s="119" t="str">
        <f>IFERROR(VLOOKUP(D6,DB!A:K,11,0),"")</f>
        <v/>
      </c>
      <c r="C6" s="120"/>
      <c r="D6" s="119"/>
      <c r="E6" s="142"/>
      <c r="F6" s="121"/>
      <c r="G6" s="72">
        <f t="shared" ca="1" si="0"/>
        <v>45995.109468402778</v>
      </c>
      <c r="H6" s="121"/>
      <c r="I6" s="72"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45995.109468402778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45995.109468402778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45995.109468402778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45995.109468402778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45995.109468402778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45995.109468402778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45995.109468402778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45995.109468402778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45995.109468402778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45995.109468402778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45995.109468402778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45995.109468402778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45995.109468402778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45995.109468402778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45995.109468402778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45995.109468402778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45995.109468402778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45995.109468402778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45995.109468402778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45995.109468402778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45995.109468402778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45995.109468402778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45995.109468402778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45995.109468402778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45995.109468402778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45995.109468402778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45995.109468402778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45995.109468402778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45995.109468402778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45995.109468402778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45995.109468402778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45995.109468402778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45995.109468402778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45995.109468402778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45995.109468402778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45995.109468402778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45995.109468402778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45995.109468402778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45995.109468402778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45995.109468402778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45995.109468402778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45995.109468402778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45995.109468402778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45995.109468402778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45995.109468402778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45995.109468402778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45995.109468402778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45995.109468402778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45995.109468402778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45995.109468402778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45995.109468402778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45995.109468402778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45995.109468402778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45995.109468402778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45995.109468402778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45995.109468402778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45995.109468402778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0"/>
        <v>45995.109468402778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ref="G65:G128" ca="1" si="1">IFERROR(NOW()-F65,"-")</f>
        <v>45995.109468402778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45995.109468402778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45995.109468402778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45995.109468402778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45995.109468402778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45995.109468402778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45995.109468402778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45995.109468402778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45995.109468402778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45995.109468402778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45995.109468402778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45995.109468402778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45995.109468402778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45995.109468402778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45995.109468402778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45995.109468402778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45995.109468402778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45995.109468402778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45995.109468402778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45995.109468402778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45995.109468402778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45995.109468402778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45995.109468402778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45995.109468402778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45995.109468402778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45995.109468402778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45995.109468402778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45995.109468402778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45995.109468402778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45995.109468402778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45995.109468402778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45995.109468402778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45995.109468402778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45995.109468402778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45995.109468402778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45995.109468402778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45995.109468402778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45995.109468402778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45995.109468402778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45995.109468402778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45995.109468402778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45995.109468402778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45995.109468402778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45995.109468402778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45995.109468402778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45995.109468402778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45995.109468402778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45995.109468402778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45995.109468402778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45995.109468402778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45995.109468402778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45995.109468402778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45995.109468402778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45995.109468402778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45995.109468402778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45995.109468402778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45995.109468402778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45995.109468402778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45995.109468402778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45995.109468402778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45995.109468402778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45995.109468402778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45995.109468402778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1"/>
        <v>45995.109468402778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ref="G129:G192" ca="1" si="2">IFERROR(NOW()-F129,"-")</f>
        <v>45995.109468402778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45995.109468402778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45995.109468402778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45995.109468402778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45995.109468402778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45995.109468402778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45995.109468402778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45995.109468402778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45995.109468402778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45995.109468402778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45995.109468402778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45995.109468402778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45995.109468402778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45995.109468402778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45995.109468402778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45995.109468402778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45995.109468402778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45995.109468402778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45995.109468402778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45995.109468402778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45995.109468402778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45995.109468402778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45995.109468402778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45995.109468402778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45995.109468402778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45995.109468402778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45995.109468402778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45995.109468402778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45995.109468402778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45995.109468402778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45995.109468402778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45995.109468402778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45995.109468402778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45995.109468402778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45995.109468402778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45995.109468402778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45995.109468402778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45995.109468402778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45995.109468402778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45995.109468402778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45995.109468402778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45995.109468402778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45995.109468402778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45995.109468402778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45995.109468402778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45995.109468402778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45995.109468402778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45995.109468402778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45995.109468402778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45995.109468402778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45995.109468402778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45995.109468402778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45995.109468402778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45995.109468402778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45995.109468402778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45995.109468402778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45995.109468402778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45995.109468402778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45995.109468402778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45995.109468402778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45995.109468402778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45995.109468402778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45995.109468402778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2"/>
        <v>45995.109468402778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ref="G193:G256" ca="1" si="3">IFERROR(NOW()-F193,"-")</f>
        <v>45995.109468402778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45995.109468402778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45995.109468402778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45995.109468402778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45995.109468402778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45995.109468402778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45995.109468402778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45995.109468402778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45995.109468402778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45995.109468402778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45995.109468402778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45995.109468402778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45995.109468402778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45995.109468402778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45995.109468402778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45995.109468402778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45995.109468402778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45995.109468402778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45995.109468402778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45995.109468402778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45995.109468402778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45995.109468402778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45995.109468402778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45995.109468402778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45995.109468402778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45995.109468402778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45995.109468402778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45995.109468402778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45995.109468402778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45995.109468402778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45995.109468402778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45995.109468402778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45995.109468402778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45995.109468402778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45995.109468402778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45995.109468402778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45995.109468402778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45995.109468402778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45995.109468402778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45995.109468402778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45995.109468402778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45995.109468402778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45995.109468402778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45995.109468402778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45995.109468402778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45995.109468402778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45995.109468402778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45995.109468402778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45995.109468402778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45995.109468402778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45995.109468402778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45995.109468402778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45995.109468402778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45995.109468402778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45995.109468402778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45995.109468402778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45995.109468402778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45995.109468402778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45995.109468402778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45995.109468402778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45995.109468402778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45995.109468402778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45995.109468402778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3"/>
        <v>45995.109468402778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ref="G257:G320" ca="1" si="4">IFERROR(NOW()-F257,"-")</f>
        <v>45995.109468402778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45995.109468402778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45995.109468402778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45995.109468402778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45995.109468402778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45995.109468402778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45995.109468402778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45995.109468402778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45995.109468402778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45995.109468402778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45995.109468402778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45995.109468402778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45995.109468402778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45995.109468402778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45995.109468402778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45995.109468402778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45995.109468402778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45995.109468402778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45995.109468402778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45995.109468402778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45995.109468402778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45995.109468402778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45995.109468402778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45995.109468402778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45995.109468402778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45995.109468402778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45995.109468402778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45995.109468402778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45995.109468402778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45995.109468402778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45995.109468402778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45995.109468402778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45995.109468402778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45995.109468402778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45995.109468402778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45995.109468402778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45995.109468402778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45995.109468402778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45995.109468402778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45995.109468402778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45995.109468402778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45995.109468402778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45995.109468402778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45995.109468402778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45995.109468402778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45995.109468402778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45995.109468402778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45995.109468402778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45995.109468402778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45995.109468402778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45995.109468402778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45995.109468402778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45995.109468402778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45995.109468402778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45995.109468402778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45995.109468402778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45995.109468402778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45995.109468402778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45995.109468402778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45995.109468402778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45995.109468402778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45995.109468402778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45995.109468402778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4"/>
        <v>45995.109468402778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ref="G321:G384" ca="1" si="5">IFERROR(NOW()-F321,"-")</f>
        <v>45995.109468402778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45995.109468402778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45995.109468402778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45995.109468402778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45995.109468402778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45995.109468402778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45995.109468402778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45995.109468402778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45995.109468402778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45995.109468402778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45995.109468402778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45995.109468402778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45995.109468402778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45995.109468402778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45995.109468402778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45995.109468402778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45995.109468402778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45995.109468402778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45995.109468402778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45995.109468402778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45995.109468402778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45995.109468402778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45995.109468402778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45995.109468402778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45995.109468402778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45995.109468402778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45995.109468402778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45995.109468402778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45995.109468402778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45995.109468402778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45995.109468402778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45995.109468402778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45995.109468402778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45995.109468402778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45995.109468402778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45995.109468402778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45995.109468402778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45995.109468402778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45995.109468402778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45995.109468402778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45995.109468402778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45995.109468402778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45995.109468402778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45995.109468402778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45995.109468402778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45995.109468402778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45995.109468402778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45995.109468402778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45995.109468402778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45995.109468402778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45995.109468402778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45995.109468402778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45995.109468402778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45995.109468402778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45995.109468402778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45995.109468402778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45995.109468402778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45995.109468402778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45995.109468402778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45995.109468402778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45995.109468402778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45995.109468402778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45995.109468402778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5"/>
        <v>45995.109468402778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ref="G385:G448" ca="1" si="6">IFERROR(NOW()-F385,"-")</f>
        <v>45995.109468402778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45995.109468402778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45995.109468402778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45995.109468402778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45995.109468402778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45995.109468402778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45995.109468402778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45995.109468402778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45995.109468402778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45995.109468402778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45995.109468402778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45995.109468402778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45995.109468402778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45995.109468402778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45995.109468402778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45995.109468402778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45995.109468402778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45995.109468402778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45995.109468402778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45995.109468402778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45995.109468402778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45995.109468402778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45995.109468402778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45995.109468402778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45995.109468402778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45995.109468402778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45995.109468402778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45995.109468402778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45995.109468402778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45995.109468402778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45995.109468402778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45995.109468402778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45995.109468402778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45995.109468402778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45995.109468402778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45995.109468402778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45995.109468402778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45995.109468402778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45995.109468402778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45995.109468402778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45995.109468402778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45995.109468402778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45995.109468402778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45995.109468402778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t="shared" ca="1" si="6"/>
        <v>45995.109468402778</v>
      </c>
      <c r="H429" s="121"/>
      <c r="I429" s="119" t="str">
        <f>IFERROR(VLOOKUP(D429,DB!A:F,6,0),"")</f>
        <v/>
      </c>
      <c r="J429" s="119" t="str">
        <f>IFERROR(VLOOKUP(D429,DB!A:G,7,0),"")</f>
        <v/>
      </c>
      <c r="K429" s="122"/>
      <c r="L429" s="137" t="str">
        <f>IFERROR(VLOOKUP(D429,DB!A:I,9,0),"")</f>
        <v/>
      </c>
    </row>
    <row r="430" spans="1:12" ht="31.5" customHeight="1">
      <c r="A430" s="143"/>
      <c r="B430" s="144" t="str">
        <f>IFERROR(VLOOKUP(D430,DB!A:K,11,0),"")</f>
        <v/>
      </c>
      <c r="C430" s="145"/>
      <c r="D430" s="144"/>
      <c r="E430" s="142"/>
      <c r="F430" s="146"/>
      <c r="G430" s="147">
        <f t="shared" ca="1" si="6"/>
        <v>45995.109468402778</v>
      </c>
      <c r="H430" s="146"/>
      <c r="I430" s="144" t="str">
        <f>IFERROR(VLOOKUP(D430,DB!A:F,6,0),"")</f>
        <v/>
      </c>
      <c r="J430" s="144" t="str">
        <f>IFERROR(VLOOKUP(D430,DB!A:G,7,0),"")</f>
        <v/>
      </c>
      <c r="K430" s="148"/>
      <c r="L430" s="149" t="str">
        <f>IFERROR(VLOOKUP(D430,DB!A:I,9,0),"")</f>
        <v/>
      </c>
    </row>
  </sheetData>
  <dataValidations count="2">
    <dataValidation allowBlank="1" showInputMessage="1" showErrorMessage="1" sqref="E1" xr:uid="{9E1BC488-8814-4F8A-8DBE-742B3278AB71}"/>
    <dataValidation type="list" allowBlank="1" showInputMessage="1" showErrorMessage="1" sqref="E2:E4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2025-12-03T23:39:31Z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